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YandexDisk\ТССР\Положения\2026 год\"/>
    </mc:Choice>
  </mc:AlternateContent>
  <bookViews>
    <workbookView xWindow="360" yWindow="15" windowWidth="20955" windowHeight="9720"/>
  </bookViews>
  <sheets>
    <sheet name="Общий" sheetId="1" r:id="rId1"/>
  </sheets>
  <externalReferences>
    <externalReference r:id="rId2"/>
  </externalReferences>
  <definedNames>
    <definedName name="_FilterDatabase" localSheetId="0" hidden="1">Общий!$5:$123</definedName>
    <definedName name="_xlnm._FilterDatabase" localSheetId="0" hidden="1">Общий!$A$5:$M$123</definedName>
    <definedName name="Print_Area">#REF!</definedName>
    <definedName name="Print_Titles" localSheetId="0">Общий!$5:$5</definedName>
    <definedName name="_xlnm.Print_Titles" localSheetId="0">Общий!$5:$5</definedName>
    <definedName name="_xlnm.Print_Area" localSheetId="0">Общий!$A$1:$M$123</definedName>
  </definedNames>
  <calcPr calcId="162913"/>
</workbook>
</file>

<file path=xl/calcChain.xml><?xml version="1.0" encoding="utf-8"?>
<calcChain xmlns="http://schemas.openxmlformats.org/spreadsheetml/2006/main">
  <c r="B131" i="1" l="1"/>
  <c r="B132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B6" i="1" l="1"/>
  <c r="B63" i="1" l="1"/>
  <c r="C63" i="1"/>
  <c r="E63" i="1"/>
  <c r="F63" i="1"/>
  <c r="G63" i="1"/>
  <c r="H63" i="1"/>
  <c r="I63" i="1"/>
  <c r="J63" i="1"/>
  <c r="K63" i="1"/>
  <c r="L63" i="1"/>
  <c r="M63" i="1"/>
  <c r="B64" i="1"/>
  <c r="C64" i="1"/>
  <c r="E64" i="1"/>
  <c r="F64" i="1"/>
  <c r="G64" i="1"/>
  <c r="H64" i="1"/>
  <c r="I64" i="1"/>
  <c r="J64" i="1"/>
  <c r="K64" i="1"/>
  <c r="L64" i="1"/>
  <c r="M64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B65" i="1"/>
  <c r="C65" i="1"/>
  <c r="E65" i="1"/>
  <c r="F65" i="1"/>
  <c r="G65" i="1"/>
  <c r="H65" i="1"/>
  <c r="I65" i="1"/>
  <c r="J65" i="1"/>
  <c r="K65" i="1"/>
  <c r="L65" i="1"/>
  <c r="M65" i="1"/>
  <c r="B66" i="1"/>
  <c r="C66" i="1"/>
  <c r="E66" i="1"/>
  <c r="F66" i="1"/>
  <c r="G66" i="1"/>
  <c r="H66" i="1"/>
  <c r="I66" i="1"/>
  <c r="J66" i="1"/>
  <c r="K66" i="1"/>
  <c r="L66" i="1"/>
  <c r="M66" i="1"/>
  <c r="B67" i="1"/>
  <c r="C67" i="1"/>
  <c r="E67" i="1"/>
  <c r="F67" i="1"/>
  <c r="G67" i="1"/>
  <c r="H67" i="1"/>
  <c r="I67" i="1"/>
  <c r="J67" i="1"/>
  <c r="K67" i="1"/>
  <c r="L67" i="1"/>
  <c r="M67" i="1"/>
  <c r="B68" i="1"/>
  <c r="C68" i="1"/>
  <c r="E68" i="1"/>
  <c r="F68" i="1"/>
  <c r="G68" i="1"/>
  <c r="H68" i="1"/>
  <c r="I68" i="1"/>
  <c r="J68" i="1"/>
  <c r="K68" i="1"/>
  <c r="L68" i="1"/>
  <c r="M68" i="1"/>
  <c r="B69" i="1"/>
  <c r="C69" i="1"/>
  <c r="E69" i="1"/>
  <c r="F69" i="1"/>
  <c r="G69" i="1"/>
  <c r="H69" i="1"/>
  <c r="I69" i="1"/>
  <c r="J69" i="1"/>
  <c r="K69" i="1"/>
  <c r="L69" i="1"/>
  <c r="M69" i="1"/>
  <c r="B70" i="1"/>
  <c r="C70" i="1"/>
  <c r="E70" i="1"/>
  <c r="F70" i="1"/>
  <c r="G70" i="1"/>
  <c r="H70" i="1"/>
  <c r="I70" i="1"/>
  <c r="J70" i="1"/>
  <c r="K70" i="1"/>
  <c r="L70" i="1"/>
  <c r="M70" i="1"/>
  <c r="B71" i="1"/>
  <c r="C71" i="1"/>
  <c r="E71" i="1"/>
  <c r="F71" i="1"/>
  <c r="G71" i="1"/>
  <c r="H71" i="1"/>
  <c r="I71" i="1"/>
  <c r="J71" i="1"/>
  <c r="K71" i="1"/>
  <c r="L71" i="1"/>
  <c r="M71" i="1"/>
  <c r="B72" i="1"/>
  <c r="C72" i="1"/>
  <c r="E72" i="1"/>
  <c r="F72" i="1"/>
  <c r="G72" i="1"/>
  <c r="H72" i="1"/>
  <c r="I72" i="1"/>
  <c r="J72" i="1"/>
  <c r="K72" i="1"/>
  <c r="L72" i="1"/>
  <c r="M72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B73" i="1"/>
  <c r="C73" i="1"/>
  <c r="E73" i="1"/>
  <c r="F73" i="1"/>
  <c r="G73" i="1"/>
  <c r="H73" i="1"/>
  <c r="I73" i="1"/>
  <c r="J73" i="1"/>
  <c r="K73" i="1"/>
  <c r="L73" i="1"/>
  <c r="M73" i="1"/>
  <c r="B74" i="1"/>
  <c r="C74" i="1"/>
  <c r="E74" i="1"/>
  <c r="F74" i="1"/>
  <c r="G74" i="1"/>
  <c r="H74" i="1"/>
  <c r="I74" i="1"/>
  <c r="J74" i="1"/>
  <c r="K74" i="1"/>
  <c r="L74" i="1"/>
  <c r="M74" i="1"/>
  <c r="B75" i="1"/>
  <c r="C75" i="1"/>
  <c r="E75" i="1"/>
  <c r="F75" i="1"/>
  <c r="G75" i="1"/>
  <c r="H75" i="1"/>
  <c r="I75" i="1"/>
  <c r="J75" i="1"/>
  <c r="K75" i="1"/>
  <c r="L75" i="1"/>
  <c r="M75" i="1"/>
  <c r="B76" i="1"/>
  <c r="C76" i="1"/>
  <c r="E76" i="1"/>
  <c r="F76" i="1"/>
  <c r="G76" i="1"/>
  <c r="H76" i="1"/>
  <c r="I76" i="1"/>
  <c r="J76" i="1"/>
  <c r="K76" i="1"/>
  <c r="L76" i="1"/>
  <c r="M76" i="1"/>
  <c r="B77" i="1"/>
  <c r="C77" i="1"/>
  <c r="E77" i="1"/>
  <c r="F77" i="1"/>
  <c r="G77" i="1"/>
  <c r="H77" i="1"/>
  <c r="I77" i="1"/>
  <c r="J77" i="1"/>
  <c r="K77" i="1"/>
  <c r="L77" i="1"/>
  <c r="M77" i="1"/>
  <c r="B78" i="1"/>
  <c r="C78" i="1"/>
  <c r="E78" i="1"/>
  <c r="F78" i="1"/>
  <c r="G78" i="1"/>
  <c r="H78" i="1"/>
  <c r="I78" i="1"/>
  <c r="J78" i="1"/>
  <c r="K78" i="1"/>
  <c r="L78" i="1"/>
  <c r="M78" i="1"/>
  <c r="B79" i="1"/>
  <c r="C79" i="1"/>
  <c r="E79" i="1"/>
  <c r="F79" i="1"/>
  <c r="G79" i="1"/>
  <c r="H79" i="1"/>
  <c r="I79" i="1"/>
  <c r="J79" i="1"/>
  <c r="K79" i="1"/>
  <c r="L79" i="1"/>
  <c r="M79" i="1"/>
  <c r="B80" i="1"/>
  <c r="C80" i="1"/>
  <c r="E80" i="1"/>
  <c r="F80" i="1"/>
  <c r="G80" i="1"/>
  <c r="H80" i="1"/>
  <c r="I80" i="1"/>
  <c r="J80" i="1"/>
  <c r="K80" i="1"/>
  <c r="L80" i="1"/>
  <c r="M80" i="1"/>
  <c r="B81" i="1"/>
  <c r="C81" i="1"/>
  <c r="E81" i="1"/>
  <c r="F81" i="1"/>
  <c r="G81" i="1"/>
  <c r="H81" i="1"/>
  <c r="I81" i="1"/>
  <c r="J81" i="1"/>
  <c r="K81" i="1"/>
  <c r="L81" i="1"/>
  <c r="M81" i="1"/>
  <c r="B82" i="1"/>
  <c r="C82" i="1"/>
  <c r="E82" i="1"/>
  <c r="F82" i="1"/>
  <c r="G82" i="1"/>
  <c r="H82" i="1"/>
  <c r="I82" i="1"/>
  <c r="J82" i="1"/>
  <c r="K82" i="1"/>
  <c r="L82" i="1"/>
  <c r="M82" i="1"/>
  <c r="B83" i="1"/>
  <c r="C83" i="1"/>
  <c r="E83" i="1"/>
  <c r="F83" i="1"/>
  <c r="G83" i="1"/>
  <c r="H83" i="1"/>
  <c r="I83" i="1"/>
  <c r="J83" i="1"/>
  <c r="K83" i="1"/>
  <c r="L83" i="1"/>
  <c r="M83" i="1"/>
  <c r="B84" i="1"/>
  <c r="C84" i="1"/>
  <c r="E84" i="1"/>
  <c r="F84" i="1"/>
  <c r="G84" i="1"/>
  <c r="H84" i="1"/>
  <c r="I84" i="1"/>
  <c r="J84" i="1"/>
  <c r="K84" i="1"/>
  <c r="L84" i="1"/>
  <c r="M84" i="1"/>
  <c r="B85" i="1"/>
  <c r="C85" i="1"/>
  <c r="E85" i="1"/>
  <c r="F85" i="1"/>
  <c r="G85" i="1"/>
  <c r="H85" i="1"/>
  <c r="I85" i="1"/>
  <c r="J85" i="1"/>
  <c r="K85" i="1"/>
  <c r="L85" i="1"/>
  <c r="M85" i="1"/>
  <c r="B86" i="1"/>
  <c r="C86" i="1"/>
  <c r="E86" i="1"/>
  <c r="F86" i="1"/>
  <c r="G86" i="1"/>
  <c r="H86" i="1"/>
  <c r="I86" i="1"/>
  <c r="J86" i="1"/>
  <c r="K86" i="1"/>
  <c r="L86" i="1"/>
  <c r="M86" i="1"/>
  <c r="B87" i="1"/>
  <c r="C87" i="1"/>
  <c r="E87" i="1"/>
  <c r="F87" i="1"/>
  <c r="G87" i="1"/>
  <c r="H87" i="1"/>
  <c r="I87" i="1"/>
  <c r="J87" i="1"/>
  <c r="K87" i="1"/>
  <c r="L87" i="1"/>
  <c r="M87" i="1"/>
  <c r="B88" i="1"/>
  <c r="C88" i="1"/>
  <c r="E88" i="1"/>
  <c r="F88" i="1"/>
  <c r="G88" i="1"/>
  <c r="H88" i="1"/>
  <c r="I88" i="1"/>
  <c r="J88" i="1"/>
  <c r="K88" i="1"/>
  <c r="L88" i="1"/>
  <c r="M88" i="1"/>
  <c r="B89" i="1"/>
  <c r="C89" i="1"/>
  <c r="E89" i="1"/>
  <c r="F89" i="1"/>
  <c r="G89" i="1"/>
  <c r="H89" i="1"/>
  <c r="I89" i="1"/>
  <c r="J89" i="1"/>
  <c r="K89" i="1"/>
  <c r="L89" i="1"/>
  <c r="M89" i="1"/>
  <c r="B90" i="1"/>
  <c r="C90" i="1"/>
  <c r="E90" i="1"/>
  <c r="F90" i="1"/>
  <c r="G90" i="1"/>
  <c r="H90" i="1"/>
  <c r="I90" i="1"/>
  <c r="J90" i="1"/>
  <c r="K90" i="1"/>
  <c r="L90" i="1"/>
  <c r="M90" i="1"/>
  <c r="B91" i="1"/>
  <c r="C91" i="1"/>
  <c r="E91" i="1"/>
  <c r="F91" i="1"/>
  <c r="G91" i="1"/>
  <c r="H91" i="1"/>
  <c r="I91" i="1"/>
  <c r="J91" i="1"/>
  <c r="K91" i="1"/>
  <c r="L91" i="1"/>
  <c r="M91" i="1"/>
  <c r="B92" i="1"/>
  <c r="C92" i="1"/>
  <c r="E92" i="1"/>
  <c r="F92" i="1"/>
  <c r="G92" i="1"/>
  <c r="H92" i="1"/>
  <c r="I92" i="1"/>
  <c r="J92" i="1"/>
  <c r="K92" i="1"/>
  <c r="L92" i="1"/>
  <c r="M92" i="1"/>
  <c r="B93" i="1"/>
  <c r="C93" i="1"/>
  <c r="E93" i="1"/>
  <c r="F93" i="1"/>
  <c r="G93" i="1"/>
  <c r="H93" i="1"/>
  <c r="I93" i="1"/>
  <c r="J93" i="1"/>
  <c r="K93" i="1"/>
  <c r="L93" i="1"/>
  <c r="M93" i="1"/>
  <c r="B94" i="1"/>
  <c r="C94" i="1"/>
  <c r="E94" i="1"/>
  <c r="F94" i="1"/>
  <c r="G94" i="1"/>
  <c r="H94" i="1"/>
  <c r="I94" i="1"/>
  <c r="J94" i="1"/>
  <c r="K94" i="1"/>
  <c r="L94" i="1"/>
  <c r="M94" i="1"/>
  <c r="B95" i="1"/>
  <c r="C95" i="1"/>
  <c r="E95" i="1"/>
  <c r="F95" i="1"/>
  <c r="G95" i="1"/>
  <c r="H95" i="1"/>
  <c r="I95" i="1"/>
  <c r="J95" i="1"/>
  <c r="K95" i="1"/>
  <c r="L95" i="1"/>
  <c r="M95" i="1"/>
  <c r="B96" i="1"/>
  <c r="C96" i="1"/>
  <c r="E96" i="1"/>
  <c r="F96" i="1"/>
  <c r="G96" i="1"/>
  <c r="H96" i="1"/>
  <c r="I96" i="1"/>
  <c r="J96" i="1"/>
  <c r="K96" i="1"/>
  <c r="L96" i="1"/>
  <c r="M96" i="1"/>
  <c r="B97" i="1"/>
  <c r="C97" i="1"/>
  <c r="E97" i="1"/>
  <c r="F97" i="1"/>
  <c r="G97" i="1"/>
  <c r="H97" i="1"/>
  <c r="I97" i="1"/>
  <c r="J97" i="1"/>
  <c r="K97" i="1"/>
  <c r="L97" i="1"/>
  <c r="M97" i="1"/>
  <c r="B98" i="1"/>
  <c r="C98" i="1"/>
  <c r="E98" i="1"/>
  <c r="F98" i="1"/>
  <c r="G98" i="1"/>
  <c r="H98" i="1"/>
  <c r="I98" i="1"/>
  <c r="J98" i="1"/>
  <c r="K98" i="1"/>
  <c r="L98" i="1"/>
  <c r="M98" i="1"/>
  <c r="B99" i="1"/>
  <c r="C99" i="1"/>
  <c r="E99" i="1"/>
  <c r="F99" i="1"/>
  <c r="G99" i="1"/>
  <c r="H99" i="1"/>
  <c r="I99" i="1"/>
  <c r="J99" i="1"/>
  <c r="K99" i="1"/>
  <c r="L99" i="1"/>
  <c r="M99" i="1"/>
  <c r="B100" i="1"/>
  <c r="C100" i="1"/>
  <c r="E100" i="1"/>
  <c r="F100" i="1"/>
  <c r="G100" i="1"/>
  <c r="H100" i="1"/>
  <c r="I100" i="1"/>
  <c r="J100" i="1"/>
  <c r="K100" i="1"/>
  <c r="L100" i="1"/>
  <c r="M100" i="1"/>
  <c r="B101" i="1"/>
  <c r="C101" i="1"/>
  <c r="E101" i="1"/>
  <c r="F101" i="1"/>
  <c r="G101" i="1"/>
  <c r="H101" i="1"/>
  <c r="I101" i="1"/>
  <c r="J101" i="1"/>
  <c r="K101" i="1"/>
  <c r="L101" i="1"/>
  <c r="M101" i="1"/>
  <c r="B102" i="1"/>
  <c r="C102" i="1"/>
  <c r="E102" i="1"/>
  <c r="F102" i="1"/>
  <c r="G102" i="1"/>
  <c r="H102" i="1"/>
  <c r="I102" i="1"/>
  <c r="J102" i="1"/>
  <c r="K102" i="1"/>
  <c r="L102" i="1"/>
  <c r="M102" i="1"/>
  <c r="B103" i="1"/>
  <c r="C103" i="1"/>
  <c r="E103" i="1"/>
  <c r="F103" i="1"/>
  <c r="G103" i="1"/>
  <c r="H103" i="1"/>
  <c r="I103" i="1"/>
  <c r="J103" i="1"/>
  <c r="K103" i="1"/>
  <c r="L103" i="1"/>
  <c r="M103" i="1"/>
  <c r="B104" i="1"/>
  <c r="C104" i="1"/>
  <c r="E104" i="1"/>
  <c r="F104" i="1"/>
  <c r="G104" i="1"/>
  <c r="H104" i="1"/>
  <c r="I104" i="1"/>
  <c r="J104" i="1"/>
  <c r="K104" i="1"/>
  <c r="L104" i="1"/>
  <c r="M104" i="1"/>
  <c r="B105" i="1"/>
  <c r="C105" i="1"/>
  <c r="E105" i="1"/>
  <c r="F105" i="1"/>
  <c r="G105" i="1"/>
  <c r="H105" i="1"/>
  <c r="I105" i="1"/>
  <c r="J105" i="1"/>
  <c r="K105" i="1"/>
  <c r="L105" i="1"/>
  <c r="M105" i="1"/>
  <c r="B106" i="1"/>
  <c r="C106" i="1"/>
  <c r="E106" i="1"/>
  <c r="F106" i="1"/>
  <c r="G106" i="1"/>
  <c r="H106" i="1"/>
  <c r="I106" i="1"/>
  <c r="J106" i="1"/>
  <c r="K106" i="1"/>
  <c r="L106" i="1"/>
  <c r="M106" i="1"/>
  <c r="B107" i="1"/>
  <c r="C107" i="1"/>
  <c r="E107" i="1"/>
  <c r="F107" i="1"/>
  <c r="G107" i="1"/>
  <c r="H107" i="1"/>
  <c r="I107" i="1"/>
  <c r="J107" i="1"/>
  <c r="K107" i="1"/>
  <c r="L107" i="1"/>
  <c r="M107" i="1"/>
  <c r="B108" i="1"/>
  <c r="C108" i="1"/>
  <c r="E108" i="1"/>
  <c r="F108" i="1"/>
  <c r="G108" i="1"/>
  <c r="H108" i="1"/>
  <c r="I108" i="1"/>
  <c r="J108" i="1"/>
  <c r="K108" i="1"/>
  <c r="L108" i="1"/>
  <c r="M108" i="1"/>
  <c r="B109" i="1"/>
  <c r="C109" i="1"/>
  <c r="E109" i="1"/>
  <c r="F109" i="1"/>
  <c r="G109" i="1"/>
  <c r="H109" i="1"/>
  <c r="I109" i="1"/>
  <c r="J109" i="1"/>
  <c r="K109" i="1"/>
  <c r="L109" i="1"/>
  <c r="M109" i="1"/>
  <c r="B110" i="1"/>
  <c r="C110" i="1"/>
  <c r="E110" i="1"/>
  <c r="F110" i="1"/>
  <c r="G110" i="1"/>
  <c r="H110" i="1"/>
  <c r="I110" i="1"/>
  <c r="J110" i="1"/>
  <c r="K110" i="1"/>
  <c r="L110" i="1"/>
  <c r="M110" i="1"/>
  <c r="B111" i="1"/>
  <c r="C111" i="1"/>
  <c r="E111" i="1"/>
  <c r="F111" i="1"/>
  <c r="G111" i="1"/>
  <c r="H111" i="1"/>
  <c r="I111" i="1"/>
  <c r="J111" i="1"/>
  <c r="K111" i="1"/>
  <c r="L111" i="1"/>
  <c r="M111" i="1"/>
  <c r="B112" i="1"/>
  <c r="C112" i="1"/>
  <c r="E112" i="1"/>
  <c r="F112" i="1"/>
  <c r="G112" i="1"/>
  <c r="H112" i="1"/>
  <c r="I112" i="1"/>
  <c r="J112" i="1"/>
  <c r="K112" i="1"/>
  <c r="L112" i="1"/>
  <c r="M112" i="1"/>
  <c r="B113" i="1"/>
  <c r="C113" i="1"/>
  <c r="E113" i="1"/>
  <c r="F113" i="1"/>
  <c r="G113" i="1"/>
  <c r="H113" i="1"/>
  <c r="I113" i="1"/>
  <c r="J113" i="1"/>
  <c r="K113" i="1"/>
  <c r="L113" i="1"/>
  <c r="M113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B114" i="1"/>
  <c r="C114" i="1"/>
  <c r="E114" i="1"/>
  <c r="F114" i="1"/>
  <c r="G114" i="1"/>
  <c r="H114" i="1"/>
  <c r="I114" i="1"/>
  <c r="J114" i="1"/>
  <c r="K114" i="1"/>
  <c r="L114" i="1"/>
  <c r="M114" i="1"/>
  <c r="B115" i="1"/>
  <c r="C115" i="1"/>
  <c r="E115" i="1"/>
  <c r="F115" i="1"/>
  <c r="G115" i="1"/>
  <c r="H115" i="1"/>
  <c r="I115" i="1"/>
  <c r="J115" i="1"/>
  <c r="K115" i="1"/>
  <c r="L115" i="1"/>
  <c r="M115" i="1"/>
  <c r="B116" i="1"/>
  <c r="C116" i="1"/>
  <c r="E116" i="1"/>
  <c r="F116" i="1"/>
  <c r="G116" i="1"/>
  <c r="H116" i="1"/>
  <c r="I116" i="1"/>
  <c r="J116" i="1"/>
  <c r="K116" i="1"/>
  <c r="L116" i="1"/>
  <c r="M116" i="1"/>
  <c r="B117" i="1"/>
  <c r="C117" i="1"/>
  <c r="E117" i="1"/>
  <c r="F117" i="1"/>
  <c r="G117" i="1"/>
  <c r="H117" i="1"/>
  <c r="I117" i="1"/>
  <c r="J117" i="1"/>
  <c r="K117" i="1"/>
  <c r="L117" i="1"/>
  <c r="M117" i="1"/>
  <c r="B118" i="1"/>
  <c r="C118" i="1"/>
  <c r="E118" i="1"/>
  <c r="F118" i="1"/>
  <c r="G118" i="1"/>
  <c r="H118" i="1"/>
  <c r="I118" i="1"/>
  <c r="J118" i="1"/>
  <c r="K118" i="1"/>
  <c r="L118" i="1"/>
  <c r="M118" i="1"/>
  <c r="B119" i="1"/>
  <c r="C119" i="1"/>
  <c r="E119" i="1"/>
  <c r="F119" i="1"/>
  <c r="G119" i="1"/>
  <c r="H119" i="1"/>
  <c r="I119" i="1"/>
  <c r="J119" i="1"/>
  <c r="K119" i="1"/>
  <c r="L119" i="1"/>
  <c r="M119" i="1"/>
  <c r="B120" i="1"/>
  <c r="C120" i="1"/>
  <c r="E120" i="1"/>
  <c r="F120" i="1"/>
  <c r="G120" i="1"/>
  <c r="H120" i="1"/>
  <c r="I120" i="1"/>
  <c r="J120" i="1"/>
  <c r="K120" i="1"/>
  <c r="L120" i="1"/>
  <c r="M120" i="1"/>
  <c r="B121" i="1"/>
  <c r="C121" i="1"/>
  <c r="E121" i="1"/>
  <c r="F121" i="1"/>
  <c r="G121" i="1"/>
  <c r="H121" i="1"/>
  <c r="I121" i="1"/>
  <c r="J121" i="1"/>
  <c r="K121" i="1"/>
  <c r="L121" i="1"/>
  <c r="M121" i="1"/>
  <c r="B122" i="1"/>
  <c r="C122" i="1"/>
  <c r="E122" i="1"/>
  <c r="F122" i="1"/>
  <c r="G122" i="1"/>
  <c r="H122" i="1"/>
  <c r="I122" i="1"/>
  <c r="J122" i="1"/>
  <c r="K122" i="1"/>
  <c r="L122" i="1"/>
  <c r="M122" i="1"/>
  <c r="B123" i="1"/>
  <c r="C123" i="1"/>
  <c r="E123" i="1"/>
  <c r="F123" i="1"/>
  <c r="G123" i="1"/>
  <c r="H123" i="1"/>
  <c r="I123" i="1"/>
  <c r="J123" i="1"/>
  <c r="K123" i="1"/>
  <c r="L123" i="1"/>
  <c r="M123" i="1"/>
  <c r="B8" i="1"/>
  <c r="C8" i="1"/>
  <c r="D8" i="1"/>
  <c r="E8" i="1"/>
  <c r="F8" i="1"/>
  <c r="G8" i="1"/>
  <c r="H8" i="1"/>
  <c r="I8" i="1"/>
  <c r="J8" i="1"/>
  <c r="K8" i="1"/>
  <c r="L8" i="1"/>
  <c r="M8" i="1"/>
  <c r="B9" i="1"/>
  <c r="C9" i="1"/>
  <c r="E9" i="1"/>
  <c r="F9" i="1"/>
  <c r="G9" i="1"/>
  <c r="H9" i="1"/>
  <c r="I9" i="1"/>
  <c r="J9" i="1"/>
  <c r="K9" i="1"/>
  <c r="L9" i="1"/>
  <c r="M9" i="1"/>
  <c r="B10" i="1"/>
  <c r="C10" i="1"/>
  <c r="E10" i="1"/>
  <c r="F10" i="1"/>
  <c r="G10" i="1"/>
  <c r="H10" i="1"/>
  <c r="I10" i="1"/>
  <c r="J10" i="1"/>
  <c r="K10" i="1"/>
  <c r="L10" i="1"/>
  <c r="M10" i="1"/>
  <c r="B11" i="1"/>
  <c r="C11" i="1"/>
  <c r="E11" i="1"/>
  <c r="F11" i="1"/>
  <c r="G11" i="1"/>
  <c r="H11" i="1"/>
  <c r="I11" i="1"/>
  <c r="J11" i="1"/>
  <c r="K11" i="1"/>
  <c r="L11" i="1"/>
  <c r="M11" i="1"/>
  <c r="B12" i="1"/>
  <c r="C12" i="1"/>
  <c r="E12" i="1"/>
  <c r="F12" i="1"/>
  <c r="G12" i="1"/>
  <c r="H12" i="1"/>
  <c r="I12" i="1"/>
  <c r="J12" i="1"/>
  <c r="K12" i="1"/>
  <c r="L12" i="1"/>
  <c r="M12" i="1"/>
  <c r="B13" i="1"/>
  <c r="C13" i="1"/>
  <c r="E13" i="1"/>
  <c r="F13" i="1"/>
  <c r="G13" i="1"/>
  <c r="H13" i="1"/>
  <c r="I13" i="1"/>
  <c r="J13" i="1"/>
  <c r="K13" i="1"/>
  <c r="L13" i="1"/>
  <c r="M13" i="1"/>
  <c r="B14" i="1"/>
  <c r="C14" i="1"/>
  <c r="E14" i="1"/>
  <c r="F14" i="1"/>
  <c r="G14" i="1"/>
  <c r="H14" i="1"/>
  <c r="I14" i="1"/>
  <c r="J14" i="1"/>
  <c r="K14" i="1"/>
  <c r="L14" i="1"/>
  <c r="M14" i="1"/>
  <c r="B15" i="1"/>
  <c r="C15" i="1"/>
  <c r="E15" i="1"/>
  <c r="F15" i="1"/>
  <c r="G15" i="1"/>
  <c r="H15" i="1"/>
  <c r="I15" i="1"/>
  <c r="J15" i="1"/>
  <c r="K15" i="1"/>
  <c r="L15" i="1"/>
  <c r="M15" i="1"/>
  <c r="B16" i="1"/>
  <c r="C16" i="1"/>
  <c r="E16" i="1"/>
  <c r="F16" i="1"/>
  <c r="G16" i="1"/>
  <c r="H16" i="1"/>
  <c r="I16" i="1"/>
  <c r="J16" i="1"/>
  <c r="K16" i="1"/>
  <c r="L16" i="1"/>
  <c r="M16" i="1"/>
  <c r="B17" i="1"/>
  <c r="C17" i="1"/>
  <c r="E17" i="1"/>
  <c r="F17" i="1"/>
  <c r="G17" i="1"/>
  <c r="H17" i="1"/>
  <c r="I17" i="1"/>
  <c r="J17" i="1"/>
  <c r="K17" i="1"/>
  <c r="L17" i="1"/>
  <c r="M17" i="1"/>
  <c r="B18" i="1"/>
  <c r="C18" i="1"/>
  <c r="E18" i="1"/>
  <c r="F18" i="1"/>
  <c r="G18" i="1"/>
  <c r="H18" i="1"/>
  <c r="I18" i="1"/>
  <c r="J18" i="1"/>
  <c r="K18" i="1"/>
  <c r="L18" i="1"/>
  <c r="M18" i="1"/>
  <c r="B19" i="1"/>
  <c r="C19" i="1"/>
  <c r="E19" i="1"/>
  <c r="F19" i="1"/>
  <c r="G19" i="1"/>
  <c r="H19" i="1"/>
  <c r="I19" i="1"/>
  <c r="J19" i="1"/>
  <c r="K19" i="1"/>
  <c r="L19" i="1"/>
  <c r="M19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B20" i="1"/>
  <c r="C20" i="1"/>
  <c r="E20" i="1"/>
  <c r="F20" i="1"/>
  <c r="G20" i="1"/>
  <c r="H20" i="1"/>
  <c r="I20" i="1"/>
  <c r="J20" i="1"/>
  <c r="K20" i="1"/>
  <c r="L20" i="1"/>
  <c r="M20" i="1"/>
  <c r="B21" i="1"/>
  <c r="C21" i="1"/>
  <c r="E21" i="1"/>
  <c r="F21" i="1"/>
  <c r="G21" i="1"/>
  <c r="H21" i="1"/>
  <c r="I21" i="1"/>
  <c r="J21" i="1"/>
  <c r="K21" i="1"/>
  <c r="L21" i="1"/>
  <c r="M21" i="1"/>
  <c r="B22" i="1"/>
  <c r="C22" i="1"/>
  <c r="E22" i="1"/>
  <c r="F22" i="1"/>
  <c r="G22" i="1"/>
  <c r="H22" i="1"/>
  <c r="I22" i="1"/>
  <c r="J22" i="1"/>
  <c r="K22" i="1"/>
  <c r="L22" i="1"/>
  <c r="M22" i="1"/>
  <c r="B23" i="1"/>
  <c r="C23" i="1"/>
  <c r="E23" i="1"/>
  <c r="F23" i="1"/>
  <c r="G23" i="1"/>
  <c r="H23" i="1"/>
  <c r="I23" i="1"/>
  <c r="J23" i="1"/>
  <c r="K23" i="1"/>
  <c r="L23" i="1"/>
  <c r="M23" i="1"/>
  <c r="B24" i="1"/>
  <c r="C24" i="1"/>
  <c r="E24" i="1"/>
  <c r="F24" i="1"/>
  <c r="G24" i="1"/>
  <c r="H24" i="1"/>
  <c r="I24" i="1"/>
  <c r="J24" i="1"/>
  <c r="K24" i="1"/>
  <c r="L24" i="1"/>
  <c r="M24" i="1"/>
  <c r="B25" i="1"/>
  <c r="C25" i="1"/>
  <c r="E25" i="1"/>
  <c r="F25" i="1"/>
  <c r="G25" i="1"/>
  <c r="H25" i="1"/>
  <c r="I25" i="1"/>
  <c r="J25" i="1"/>
  <c r="K25" i="1"/>
  <c r="L25" i="1"/>
  <c r="M25" i="1"/>
  <c r="B26" i="1"/>
  <c r="C26" i="1"/>
  <c r="E26" i="1"/>
  <c r="F26" i="1"/>
  <c r="G26" i="1"/>
  <c r="H26" i="1"/>
  <c r="I26" i="1"/>
  <c r="J26" i="1"/>
  <c r="K26" i="1"/>
  <c r="L26" i="1"/>
  <c r="M26" i="1"/>
  <c r="B27" i="1"/>
  <c r="C27" i="1"/>
  <c r="E27" i="1"/>
  <c r="F27" i="1"/>
  <c r="G27" i="1"/>
  <c r="H27" i="1"/>
  <c r="I27" i="1"/>
  <c r="J27" i="1"/>
  <c r="K27" i="1"/>
  <c r="L27" i="1"/>
  <c r="M27" i="1"/>
  <c r="B28" i="1"/>
  <c r="C28" i="1"/>
  <c r="E28" i="1"/>
  <c r="F28" i="1"/>
  <c r="G28" i="1"/>
  <c r="H28" i="1"/>
  <c r="I28" i="1"/>
  <c r="J28" i="1"/>
  <c r="K28" i="1"/>
  <c r="L28" i="1"/>
  <c r="M28" i="1"/>
  <c r="B29" i="1"/>
  <c r="C29" i="1"/>
  <c r="E29" i="1"/>
  <c r="F29" i="1"/>
  <c r="G29" i="1"/>
  <c r="H29" i="1"/>
  <c r="I29" i="1"/>
  <c r="J29" i="1"/>
  <c r="K29" i="1"/>
  <c r="L29" i="1"/>
  <c r="M29" i="1"/>
  <c r="B30" i="1"/>
  <c r="C30" i="1"/>
  <c r="E30" i="1"/>
  <c r="F30" i="1"/>
  <c r="G30" i="1"/>
  <c r="H30" i="1"/>
  <c r="I30" i="1"/>
  <c r="J30" i="1"/>
  <c r="K30" i="1"/>
  <c r="L30" i="1"/>
  <c r="M30" i="1"/>
  <c r="B31" i="1"/>
  <c r="C31" i="1"/>
  <c r="E31" i="1"/>
  <c r="F31" i="1"/>
  <c r="G31" i="1"/>
  <c r="H31" i="1"/>
  <c r="I31" i="1"/>
  <c r="J31" i="1"/>
  <c r="K31" i="1"/>
  <c r="L31" i="1"/>
  <c r="M31" i="1"/>
  <c r="B32" i="1"/>
  <c r="C32" i="1"/>
  <c r="E32" i="1"/>
  <c r="F32" i="1"/>
  <c r="G32" i="1"/>
  <c r="H32" i="1"/>
  <c r="I32" i="1"/>
  <c r="J32" i="1"/>
  <c r="K32" i="1"/>
  <c r="L32" i="1"/>
  <c r="M32" i="1"/>
  <c r="B33" i="1"/>
  <c r="C33" i="1"/>
  <c r="E33" i="1"/>
  <c r="F33" i="1"/>
  <c r="G33" i="1"/>
  <c r="H33" i="1"/>
  <c r="I33" i="1"/>
  <c r="J33" i="1"/>
  <c r="K33" i="1"/>
  <c r="L33" i="1"/>
  <c r="M33" i="1"/>
  <c r="B34" i="1"/>
  <c r="C34" i="1"/>
  <c r="E34" i="1"/>
  <c r="F34" i="1"/>
  <c r="G34" i="1"/>
  <c r="H34" i="1"/>
  <c r="I34" i="1"/>
  <c r="J34" i="1"/>
  <c r="K34" i="1"/>
  <c r="L34" i="1"/>
  <c r="M34" i="1"/>
  <c r="B35" i="1"/>
  <c r="C35" i="1"/>
  <c r="E35" i="1"/>
  <c r="F35" i="1"/>
  <c r="G35" i="1"/>
  <c r="H35" i="1"/>
  <c r="I35" i="1"/>
  <c r="J35" i="1"/>
  <c r="K35" i="1"/>
  <c r="L35" i="1"/>
  <c r="M35" i="1"/>
  <c r="B36" i="1"/>
  <c r="C36" i="1"/>
  <c r="E36" i="1"/>
  <c r="F36" i="1"/>
  <c r="G36" i="1"/>
  <c r="H36" i="1"/>
  <c r="I36" i="1"/>
  <c r="J36" i="1"/>
  <c r="K36" i="1"/>
  <c r="L36" i="1"/>
  <c r="M36" i="1"/>
  <c r="B37" i="1"/>
  <c r="C37" i="1"/>
  <c r="E37" i="1"/>
  <c r="F37" i="1"/>
  <c r="G37" i="1"/>
  <c r="H37" i="1"/>
  <c r="I37" i="1"/>
  <c r="J37" i="1"/>
  <c r="K37" i="1"/>
  <c r="L37" i="1"/>
  <c r="M37" i="1"/>
  <c r="B38" i="1"/>
  <c r="C38" i="1"/>
  <c r="E38" i="1"/>
  <c r="F38" i="1"/>
  <c r="G38" i="1"/>
  <c r="H38" i="1"/>
  <c r="I38" i="1"/>
  <c r="J38" i="1"/>
  <c r="K38" i="1"/>
  <c r="L38" i="1"/>
  <c r="M38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B39" i="1"/>
  <c r="C39" i="1"/>
  <c r="E39" i="1"/>
  <c r="F39" i="1"/>
  <c r="G39" i="1"/>
  <c r="H39" i="1"/>
  <c r="I39" i="1"/>
  <c r="J39" i="1"/>
  <c r="K39" i="1"/>
  <c r="L39" i="1"/>
  <c r="M39" i="1"/>
  <c r="B40" i="1"/>
  <c r="C40" i="1"/>
  <c r="E40" i="1"/>
  <c r="F40" i="1"/>
  <c r="G40" i="1"/>
  <c r="H40" i="1"/>
  <c r="I40" i="1"/>
  <c r="J40" i="1"/>
  <c r="K40" i="1"/>
  <c r="L40" i="1"/>
  <c r="M40" i="1"/>
  <c r="B41" i="1"/>
  <c r="C41" i="1"/>
  <c r="E41" i="1"/>
  <c r="F41" i="1"/>
  <c r="G41" i="1"/>
  <c r="H41" i="1"/>
  <c r="I41" i="1"/>
  <c r="J41" i="1"/>
  <c r="K41" i="1"/>
  <c r="L41" i="1"/>
  <c r="M41" i="1"/>
  <c r="C131" i="1"/>
  <c r="D131" i="1"/>
  <c r="E131" i="1"/>
  <c r="F131" i="1"/>
  <c r="G131" i="1"/>
  <c r="H131" i="1"/>
  <c r="I131" i="1"/>
  <c r="J131" i="1"/>
  <c r="K131" i="1"/>
  <c r="L131" i="1"/>
  <c r="M131" i="1"/>
  <c r="C132" i="1"/>
  <c r="D132" i="1"/>
  <c r="E132" i="1"/>
  <c r="F132" i="1"/>
  <c r="G132" i="1"/>
  <c r="H132" i="1"/>
  <c r="I132" i="1"/>
  <c r="J132" i="1"/>
  <c r="K132" i="1"/>
  <c r="L132" i="1"/>
  <c r="M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B42" i="1"/>
  <c r="C42" i="1"/>
  <c r="E42" i="1"/>
  <c r="F42" i="1"/>
  <c r="G42" i="1"/>
  <c r="H42" i="1"/>
  <c r="I42" i="1"/>
  <c r="J42" i="1"/>
  <c r="K42" i="1"/>
  <c r="L42" i="1"/>
  <c r="M42" i="1"/>
  <c r="B43" i="1"/>
  <c r="C43" i="1"/>
  <c r="E43" i="1"/>
  <c r="F43" i="1"/>
  <c r="G43" i="1"/>
  <c r="H43" i="1"/>
  <c r="I43" i="1"/>
  <c r="J43" i="1"/>
  <c r="K43" i="1"/>
  <c r="L43" i="1"/>
  <c r="M43" i="1"/>
  <c r="B44" i="1"/>
  <c r="C44" i="1"/>
  <c r="E44" i="1"/>
  <c r="F44" i="1"/>
  <c r="G44" i="1"/>
  <c r="H44" i="1"/>
  <c r="I44" i="1"/>
  <c r="J44" i="1"/>
  <c r="K44" i="1"/>
  <c r="L44" i="1"/>
  <c r="M44" i="1"/>
  <c r="B45" i="1"/>
  <c r="C45" i="1"/>
  <c r="E45" i="1"/>
  <c r="F45" i="1"/>
  <c r="G45" i="1"/>
  <c r="H45" i="1"/>
  <c r="I45" i="1"/>
  <c r="J45" i="1"/>
  <c r="K45" i="1"/>
  <c r="L45" i="1"/>
  <c r="M45" i="1"/>
  <c r="B46" i="1"/>
  <c r="C46" i="1"/>
  <c r="E46" i="1"/>
  <c r="F46" i="1"/>
  <c r="G46" i="1"/>
  <c r="H46" i="1"/>
  <c r="I46" i="1"/>
  <c r="J46" i="1"/>
  <c r="K46" i="1"/>
  <c r="L46" i="1"/>
  <c r="M46" i="1"/>
  <c r="B47" i="1"/>
  <c r="C47" i="1"/>
  <c r="E47" i="1"/>
  <c r="F47" i="1"/>
  <c r="G47" i="1"/>
  <c r="H47" i="1"/>
  <c r="I47" i="1"/>
  <c r="J47" i="1"/>
  <c r="K47" i="1"/>
  <c r="L47" i="1"/>
  <c r="M47" i="1"/>
  <c r="B48" i="1"/>
  <c r="C48" i="1"/>
  <c r="E48" i="1"/>
  <c r="F48" i="1"/>
  <c r="G48" i="1"/>
  <c r="H48" i="1"/>
  <c r="I48" i="1"/>
  <c r="J48" i="1"/>
  <c r="K48" i="1"/>
  <c r="L48" i="1"/>
  <c r="M48" i="1"/>
  <c r="B49" i="1"/>
  <c r="C49" i="1"/>
  <c r="E49" i="1"/>
  <c r="F49" i="1"/>
  <c r="G49" i="1"/>
  <c r="H49" i="1"/>
  <c r="I49" i="1"/>
  <c r="J49" i="1"/>
  <c r="K49" i="1"/>
  <c r="L49" i="1"/>
  <c r="M49" i="1"/>
  <c r="B50" i="1"/>
  <c r="C50" i="1"/>
  <c r="E50" i="1"/>
  <c r="F50" i="1"/>
  <c r="G50" i="1"/>
  <c r="H50" i="1"/>
  <c r="I50" i="1"/>
  <c r="J50" i="1"/>
  <c r="K50" i="1"/>
  <c r="L50" i="1"/>
  <c r="M50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B51" i="1"/>
  <c r="C51" i="1"/>
  <c r="E51" i="1"/>
  <c r="F51" i="1"/>
  <c r="G51" i="1"/>
  <c r="H51" i="1"/>
  <c r="I51" i="1"/>
  <c r="J51" i="1"/>
  <c r="K51" i="1"/>
  <c r="L51" i="1"/>
  <c r="M51" i="1"/>
  <c r="B52" i="1"/>
  <c r="C52" i="1"/>
  <c r="E52" i="1"/>
  <c r="F52" i="1"/>
  <c r="G52" i="1"/>
  <c r="H52" i="1"/>
  <c r="I52" i="1"/>
  <c r="J52" i="1"/>
  <c r="K52" i="1"/>
  <c r="L52" i="1"/>
  <c r="M52" i="1"/>
  <c r="B53" i="1"/>
  <c r="C53" i="1"/>
  <c r="E53" i="1"/>
  <c r="F53" i="1"/>
  <c r="G53" i="1"/>
  <c r="H53" i="1"/>
  <c r="I53" i="1"/>
  <c r="J53" i="1"/>
  <c r="K53" i="1"/>
  <c r="L53" i="1"/>
  <c r="M53" i="1"/>
  <c r="B54" i="1"/>
  <c r="C54" i="1"/>
  <c r="E54" i="1"/>
  <c r="F54" i="1"/>
  <c r="G54" i="1"/>
  <c r="H54" i="1"/>
  <c r="I54" i="1"/>
  <c r="J54" i="1"/>
  <c r="K54" i="1"/>
  <c r="L54" i="1"/>
  <c r="M54" i="1"/>
  <c r="B55" i="1"/>
  <c r="C55" i="1"/>
  <c r="E55" i="1"/>
  <c r="F55" i="1"/>
  <c r="G55" i="1"/>
  <c r="H55" i="1"/>
  <c r="I55" i="1"/>
  <c r="J55" i="1"/>
  <c r="K55" i="1"/>
  <c r="L55" i="1"/>
  <c r="M55" i="1"/>
  <c r="B56" i="1"/>
  <c r="C56" i="1"/>
  <c r="E56" i="1"/>
  <c r="F56" i="1"/>
  <c r="G56" i="1"/>
  <c r="H56" i="1"/>
  <c r="I56" i="1"/>
  <c r="J56" i="1"/>
  <c r="K56" i="1"/>
  <c r="L56" i="1"/>
  <c r="M56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B57" i="1"/>
  <c r="C57" i="1"/>
  <c r="E57" i="1"/>
  <c r="F57" i="1"/>
  <c r="G57" i="1"/>
  <c r="H57" i="1"/>
  <c r="I57" i="1"/>
  <c r="J57" i="1"/>
  <c r="K57" i="1"/>
  <c r="L57" i="1"/>
  <c r="M57" i="1"/>
  <c r="B58" i="1"/>
  <c r="C58" i="1"/>
  <c r="E58" i="1"/>
  <c r="F58" i="1"/>
  <c r="G58" i="1"/>
  <c r="H58" i="1"/>
  <c r="I58" i="1"/>
  <c r="J58" i="1"/>
  <c r="K58" i="1"/>
  <c r="L58" i="1"/>
  <c r="M58" i="1"/>
  <c r="B59" i="1"/>
  <c r="C59" i="1"/>
  <c r="E59" i="1"/>
  <c r="F59" i="1"/>
  <c r="G59" i="1"/>
  <c r="H59" i="1"/>
  <c r="I59" i="1"/>
  <c r="J59" i="1"/>
  <c r="K59" i="1"/>
  <c r="L59" i="1"/>
  <c r="M59" i="1"/>
  <c r="B60" i="1"/>
  <c r="C60" i="1"/>
  <c r="E60" i="1"/>
  <c r="F60" i="1"/>
  <c r="G60" i="1"/>
  <c r="H60" i="1"/>
  <c r="I60" i="1"/>
  <c r="J60" i="1"/>
  <c r="K60" i="1"/>
  <c r="L60" i="1"/>
  <c r="M60" i="1"/>
  <c r="B61" i="1"/>
  <c r="C61" i="1"/>
  <c r="E61" i="1"/>
  <c r="F61" i="1"/>
  <c r="G61" i="1"/>
  <c r="H61" i="1"/>
  <c r="I61" i="1"/>
  <c r="J61" i="1"/>
  <c r="K61" i="1"/>
  <c r="L61" i="1"/>
  <c r="M61" i="1"/>
  <c r="B62" i="1"/>
  <c r="C62" i="1"/>
  <c r="E62" i="1"/>
  <c r="F62" i="1"/>
  <c r="G62" i="1"/>
  <c r="H62" i="1"/>
  <c r="I62" i="1"/>
  <c r="J62" i="1"/>
  <c r="K62" i="1"/>
  <c r="L62" i="1"/>
  <c r="M62" i="1"/>
  <c r="B7" i="1"/>
  <c r="C7" i="1"/>
  <c r="D7" i="1"/>
  <c r="E7" i="1"/>
  <c r="F7" i="1"/>
  <c r="G7" i="1"/>
  <c r="H7" i="1"/>
  <c r="I7" i="1"/>
  <c r="J7" i="1"/>
  <c r="K7" i="1"/>
  <c r="L7" i="1"/>
  <c r="M7" i="1"/>
  <c r="M6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<sst xmlns="http://schemas.openxmlformats.org/spreadsheetml/2006/main" count="19" uniqueCount="19">
  <si>
    <t>СПОРТИВНЫЙ ТУРИЗМ</t>
  </si>
  <si>
    <t>(наименование вида спорта в соответствии с Всероссийским реестром видов спорта)</t>
  </si>
  <si>
    <t>Код вида спорта по ВРВС -</t>
  </si>
  <si>
    <t>0840005411Я</t>
  </si>
  <si>
    <t>№
п/п</t>
  </si>
  <si>
    <t>Наименование
спортивного
мероприятия</t>
  </si>
  <si>
    <t>Спортивная дисциплина, группа спортивных дисциплин</t>
  </si>
  <si>
    <t>Программа</t>
  </si>
  <si>
    <t>Наименования возрастных групп в соответствии с ЕВСК</t>
  </si>
  <si>
    <t>Возраст спортсменов в соответствии с ЕВСК</t>
  </si>
  <si>
    <t>Дата начала мероприятия, включая день приезда</t>
  </si>
  <si>
    <t>Дата окончания мероприятия, включая день отъезда</t>
  </si>
  <si>
    <t>Страна проведения</t>
  </si>
  <si>
    <t>Город (место)
проведения</t>
  </si>
  <si>
    <t>№ вкл. в ЕКП</t>
  </si>
  <si>
    <r>
      <t xml:space="preserve"> </t>
    </r>
    <r>
      <rPr>
        <b/>
        <sz val="14"/>
        <rFont val="Arial"/>
        <family val="2"/>
        <charset val="204"/>
      </rPr>
      <t>Единый календарный план на 2026 год</t>
    </r>
  </si>
  <si>
    <t>Федеральный округ</t>
  </si>
  <si>
    <t>№ ЕКП</t>
  </si>
  <si>
    <t>НЕ ВОШЛО В ЕКП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</si>
</sst>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руб.-419];[Red]\-#,##0.00\ [$руб.-419]"/>
    <numFmt numFmtId="165" formatCode="#,##0&quot;р.&quot;;\-#,##0&quot;р.&quot;"/>
  </numFmts>
  <fonts count="13" x14ac:knownFonts="1">
    <font>
      <sz val="10"/>
      <color theme="1"/>
      <name val="Arial"/>
    </font>
    <font>
      <sz val="10"/>
      <color indexed="64"/>
      <name val="Arial Cyr"/>
    </font>
    <font>
      <sz val="10"/>
      <color indexed="64"/>
      <name val="Arial"/>
      <family val="2"/>
      <charset val="204"/>
    </font>
    <font>
      <b/>
      <i/>
      <sz val="16"/>
      <color indexed="64"/>
      <name val="Arial"/>
      <family val="2"/>
      <charset val="204"/>
    </font>
    <font>
      <b/>
      <i/>
      <u/>
      <sz val="11"/>
      <color indexed="64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</font>
    <font>
      <sz val="10"/>
      <color indexed="2"/>
      <name val="Arial"/>
      <family val="2"/>
      <charset val="204"/>
    </font>
    <font>
      <b/>
      <sz val="14"/>
      <name val="Arial"/>
      <family val="2"/>
      <charset val="204"/>
    </font>
    <font>
      <b/>
      <sz val="10"/>
      <color indexed="6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164" fontId="0" fillId="0" borderId="0"/>
    <xf numFmtId="164" fontId="1" fillId="0" borderId="0"/>
    <xf numFmtId="164" fontId="2" fillId="0" borderId="0"/>
    <xf numFmtId="164" fontId="3" fillId="0" borderId="0">
      <alignment horizontal="center"/>
    </xf>
    <xf numFmtId="164" fontId="3" fillId="0" borderId="0">
      <alignment horizontal="center" textRotation="90"/>
    </xf>
    <xf numFmtId="164" fontId="4" fillId="0" borderId="0"/>
    <xf numFmtId="164" fontId="4" fillId="0" borderId="0"/>
  </cellStyleXfs>
  <cellXfs count="70">
    <xf numFmtId="164" fontId="0" fillId="0" borderId="0" xfId="0"/>
    <xf numFmtId="164" fontId="2" fillId="0" borderId="0" xfId="1" applyFont="1"/>
    <xf numFmtId="164" fontId="6" fillId="0" borderId="0" xfId="1" applyFont="1"/>
    <xf numFmtId="164" fontId="1" fillId="0" borderId="0" xfId="1" applyFont="1"/>
    <xf numFmtId="164" fontId="10" fillId="0" borderId="0" xfId="1" applyFont="1"/>
    <xf numFmtId="49" fontId="5" fillId="0" borderId="0" xfId="1" applyNumberFormat="1" applyFont="1" applyAlignment="1">
      <alignment horizontal="center" vertical="center"/>
    </xf>
    <xf numFmtId="49" fontId="5" fillId="0" borderId="0" xfId="1" applyNumberFormat="1" applyFont="1" applyBorder="1" applyAlignment="1">
      <alignment horizontal="center" vertical="center"/>
    </xf>
    <xf numFmtId="14" fontId="6" fillId="0" borderId="1" xfId="2" applyNumberFormat="1" applyFont="1" applyFill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14" fontId="6" fillId="0" borderId="9" xfId="2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Border="1" applyAlignment="1">
      <alignment horizontal="center" vertical="top" wrapText="1"/>
    </xf>
    <xf numFmtId="0" fontId="6" fillId="0" borderId="6" xfId="1" applyNumberFormat="1" applyFont="1" applyBorder="1" applyAlignment="1">
      <alignment horizontal="center" vertical="center" textRotation="90" wrapText="1"/>
    </xf>
    <xf numFmtId="0" fontId="2" fillId="0" borderId="0" xfId="1" applyNumberFormat="1" applyFont="1"/>
    <xf numFmtId="0" fontId="8" fillId="0" borderId="0" xfId="1" applyNumberFormat="1" applyFont="1" applyBorder="1" applyAlignment="1">
      <alignment horizontal="left" vertical="top" wrapText="1"/>
    </xf>
    <xf numFmtId="0" fontId="6" fillId="0" borderId="5" xfId="1" applyNumberFormat="1" applyFont="1" applyBorder="1" applyAlignment="1">
      <alignment horizontal="center" vertical="center" wrapText="1"/>
    </xf>
    <xf numFmtId="0" fontId="6" fillId="0" borderId="6" xfId="1" applyNumberFormat="1" applyFont="1" applyBorder="1" applyAlignment="1">
      <alignment horizontal="center" vertical="center" wrapText="1"/>
    </xf>
    <xf numFmtId="0" fontId="6" fillId="0" borderId="8" xfId="1" applyNumberFormat="1" applyFont="1" applyFill="1" applyBorder="1" applyAlignment="1">
      <alignment horizontal="center" vertical="center"/>
    </xf>
    <xf numFmtId="0" fontId="1" fillId="0" borderId="9" xfId="1" applyNumberFormat="1" applyFont="1" applyFill="1" applyBorder="1" applyAlignment="1">
      <alignment vertical="center" wrapText="1"/>
    </xf>
    <xf numFmtId="0" fontId="2" fillId="0" borderId="9" xfId="1" applyNumberFormat="1" applyFont="1" applyFill="1" applyBorder="1" applyAlignment="1">
      <alignment horizontal="center" vertical="center" wrapText="1"/>
    </xf>
    <xf numFmtId="0" fontId="6" fillId="0" borderId="3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6" fillId="0" borderId="0" xfId="1" applyNumberFormat="1" applyFont="1"/>
    <xf numFmtId="14" fontId="6" fillId="0" borderId="6" xfId="1" applyNumberFormat="1" applyFont="1" applyBorder="1" applyAlignment="1">
      <alignment horizontal="center" vertical="center" wrapText="1"/>
    </xf>
    <xf numFmtId="14" fontId="6" fillId="0" borderId="0" xfId="1" applyNumberFormat="1" applyFont="1"/>
    <xf numFmtId="0" fontId="8" fillId="0" borderId="0" xfId="1" applyNumberFormat="1" applyFont="1" applyBorder="1" applyAlignment="1">
      <alignment horizontal="left" vertical="center" wrapText="1"/>
    </xf>
    <xf numFmtId="0" fontId="6" fillId="0" borderId="7" xfId="1" applyNumberFormat="1" applyFont="1" applyBorder="1" applyAlignment="1">
      <alignment horizontal="center" vertical="center" wrapText="1"/>
    </xf>
    <xf numFmtId="0" fontId="6" fillId="0" borderId="9" xfId="1" applyNumberFormat="1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>
      <alignment horizontal="center" vertical="center" wrapText="1"/>
    </xf>
    <xf numFmtId="0" fontId="9" fillId="0" borderId="4" xfId="1" applyNumberFormat="1" applyFont="1" applyFill="1" applyBorder="1" applyAlignment="1">
      <alignment horizontal="center" vertical="center" wrapText="1"/>
    </xf>
    <xf numFmtId="14" fontId="6" fillId="0" borderId="9" xfId="1" applyNumberFormat="1" applyFont="1" applyFill="1" applyBorder="1" applyAlignment="1">
      <alignment horizontal="center" vertical="center" wrapText="1"/>
    </xf>
    <xf numFmtId="0" fontId="9" fillId="0" borderId="11" xfId="1" applyNumberFormat="1" applyFont="1" applyFill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2" fillId="0" borderId="9" xfId="1" applyNumberFormat="1" applyFont="1" applyFill="1" applyBorder="1" applyAlignment="1">
      <alignment horizontal="center" vertical="center" textRotation="90" wrapText="1"/>
    </xf>
    <xf numFmtId="0" fontId="2" fillId="0" borderId="1" xfId="1" applyNumberFormat="1" applyFont="1" applyFill="1" applyBorder="1" applyAlignment="1">
      <alignment horizontal="center" vertical="center" textRotation="90" wrapText="1"/>
    </xf>
    <xf numFmtId="0" fontId="2" fillId="0" borderId="9" xfId="1" applyNumberFormat="1" applyFont="1" applyFill="1" applyBorder="1" applyAlignment="1">
      <alignment vertical="center" wrapText="1"/>
    </xf>
    <xf numFmtId="0" fontId="2" fillId="0" borderId="1" xfId="1" applyNumberFormat="1" applyFont="1" applyFill="1" applyBorder="1" applyAlignment="1">
      <alignment vertical="center" wrapText="1"/>
    </xf>
    <xf numFmtId="165" fontId="7" fillId="0" borderId="0" xfId="1" applyNumberFormat="1" applyFont="1" applyBorder="1" applyAlignment="1">
      <alignment horizontal="center" vertical="center" wrapText="1"/>
    </xf>
    <xf numFmtId="165" fontId="7" fillId="0" borderId="0" xfId="1" applyNumberFormat="1" applyFont="1" applyBorder="1" applyAlignment="1">
      <alignment horizontal="center" wrapText="1"/>
    </xf>
    <xf numFmtId="165" fontId="6" fillId="0" borderId="0" xfId="1" applyNumberFormat="1" applyFont="1" applyBorder="1" applyAlignment="1">
      <alignment horizontal="center" vertical="top" wrapText="1"/>
    </xf>
    <xf numFmtId="164" fontId="8" fillId="0" borderId="0" xfId="1" applyFont="1" applyBorder="1" applyAlignment="1">
      <alignment horizontal="right" vertical="center" wrapText="1"/>
    </xf>
    <xf numFmtId="0" fontId="5" fillId="0" borderId="8" xfId="1" applyNumberFormat="1" applyFont="1" applyFill="1" applyBorder="1" applyAlignment="1">
      <alignment horizontal="center" vertical="center" wrapText="1"/>
    </xf>
    <xf numFmtId="0" fontId="9" fillId="0" borderId="12" xfId="1" applyNumberFormat="1" applyFont="1" applyFill="1" applyBorder="1" applyAlignment="1">
      <alignment horizontal="center" vertical="center" wrapText="1"/>
    </xf>
    <xf numFmtId="0" fontId="9" fillId="0" borderId="13" xfId="1" applyNumberFormat="1" applyFont="1" applyFill="1" applyBorder="1" applyAlignment="1">
      <alignment horizontal="center" vertical="center" wrapText="1"/>
    </xf>
    <xf numFmtId="0" fontId="6" fillId="0" borderId="14" xfId="1" applyNumberFormat="1" applyFont="1" applyFill="1" applyBorder="1" applyAlignment="1">
      <alignment horizontal="center" vertical="center"/>
    </xf>
    <xf numFmtId="0" fontId="6" fillId="0" borderId="15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vertical="center" wrapText="1"/>
    </xf>
    <xf numFmtId="0" fontId="2" fillId="0" borderId="15" xfId="1" applyNumberFormat="1" applyFont="1" applyFill="1" applyBorder="1" applyAlignment="1">
      <alignment vertical="center" wrapText="1"/>
    </xf>
    <xf numFmtId="0" fontId="2" fillId="0" borderId="15" xfId="1" applyNumberFormat="1" applyFont="1" applyFill="1" applyBorder="1" applyAlignment="1">
      <alignment horizontal="center" vertical="center" wrapText="1"/>
    </xf>
    <xf numFmtId="14" fontId="6" fillId="0" borderId="15" xfId="2" applyNumberFormat="1" applyFont="1" applyFill="1" applyBorder="1" applyAlignment="1">
      <alignment horizontal="center" vertical="center" wrapText="1"/>
    </xf>
    <xf numFmtId="14" fontId="6" fillId="0" borderId="15" xfId="1" applyNumberFormat="1" applyFont="1" applyFill="1" applyBorder="1" applyAlignment="1">
      <alignment horizontal="center" vertical="center" wrapText="1"/>
    </xf>
    <xf numFmtId="0" fontId="9" fillId="0" borderId="16" xfId="1" applyNumberFormat="1" applyFont="1" applyFill="1" applyBorder="1" applyAlignment="1">
      <alignment horizontal="center" vertical="center" wrapText="1"/>
    </xf>
    <xf numFmtId="0" fontId="9" fillId="0" borderId="17" xfId="1" applyNumberFormat="1" applyFont="1" applyFill="1" applyBorder="1" applyAlignment="1">
      <alignment horizontal="center" vertical="center" wrapText="1"/>
    </xf>
    <xf numFmtId="0" fontId="5" fillId="0" borderId="18" xfId="1" applyNumberFormat="1" applyFont="1" applyFill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2" fillId="2" borderId="3" xfId="1" applyNumberFormat="1" applyFont="1" applyFill="1" applyBorder="1" applyAlignment="1">
      <alignment horizontal="center" vertical="center"/>
    </xf>
    <xf numFmtId="0" fontId="9" fillId="2" borderId="2" xfId="1" applyNumberFormat="1" applyFont="1" applyFill="1" applyBorder="1" applyAlignment="1">
      <alignment horizontal="center" vertical="center" wrapText="1"/>
    </xf>
    <xf numFmtId="0" fontId="6" fillId="2" borderId="3" xfId="1" applyNumberFormat="1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vertical="center" wrapText="1"/>
    </xf>
    <xf numFmtId="0" fontId="2" fillId="2" borderId="1" xfId="1" applyNumberFormat="1" applyFont="1" applyFill="1" applyBorder="1" applyAlignment="1">
      <alignment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14" fontId="6" fillId="2" borderId="1" xfId="2" applyNumberFormat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0" fontId="9" fillId="2" borderId="4" xfId="1" applyNumberFormat="1" applyFont="1" applyFill="1" applyBorder="1" applyAlignment="1">
      <alignment horizontal="center" vertical="center" wrapText="1"/>
    </xf>
    <xf numFmtId="0" fontId="12" fillId="0" borderId="0" xfId="1" applyNumberFormat="1" applyFont="1"/>
  </cellXfs>
  <cellStyles count="7">
    <cellStyle name="Excel Built-in Normal 1" xfId="1"/>
    <cellStyle name="Excel Built-in Normal 2" xfId="2"/>
    <cellStyle name="Heading 1" xfId="3"/>
    <cellStyle name="Heading1 1" xfId="4"/>
    <cellStyle name="Result 1" xfId="5"/>
    <cellStyle name="Result2 1" xfId="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&#1045;&#1050;&#1055;_2026%20-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й"/>
    </sheetNames>
    <sheetDataSet>
      <sheetData sheetId="0">
        <row r="1">
          <cell r="V1" t="str">
            <v xml:space="preserve"> Единый календарный план</v>
          </cell>
        </row>
        <row r="3">
          <cell r="V3" t="str">
            <v>СПОРТИВНЫЙ ТУРИЗМ</v>
          </cell>
        </row>
        <row r="4">
          <cell r="V4" t="str">
            <v>(наименование вида спорта в соответствии с Всероссийским реестром видов спорта)</v>
          </cell>
        </row>
        <row r="5">
          <cell r="AB5" t="str">
            <v>Код вида спорта по ВРВС -</v>
          </cell>
          <cell r="AF5" t="str">
            <v>0840005411Я</v>
          </cell>
        </row>
        <row r="10">
          <cell r="G10">
            <v>-12500</v>
          </cell>
          <cell r="H10" t="str">
            <v>12500</v>
          </cell>
          <cell r="I10">
            <v>0</v>
          </cell>
          <cell r="J10">
            <v>-12500</v>
          </cell>
          <cell r="K10" t="str">
            <v>12500</v>
          </cell>
          <cell r="L10">
            <v>0</v>
          </cell>
          <cell r="M10">
            <v>-12500</v>
          </cell>
          <cell r="N10" t="str">
            <v>12500</v>
          </cell>
          <cell r="O10">
            <v>0</v>
          </cell>
          <cell r="P10">
            <v>-12500</v>
          </cell>
          <cell r="Q10" t="str">
            <v>12500</v>
          </cell>
          <cell r="R10">
            <v>0</v>
          </cell>
          <cell r="S10">
            <v>-12500</v>
          </cell>
          <cell r="T10" t="str">
            <v>12500</v>
          </cell>
          <cell r="U10">
            <v>0</v>
          </cell>
          <cell r="AL10">
            <v>21563.100000000002</v>
          </cell>
        </row>
        <row r="11">
          <cell r="E11" t="str">
            <v>№
вкл. в ЕКП</v>
          </cell>
          <cell r="F11" t="str">
            <v>№ ЕКП
или
статус согл.</v>
          </cell>
          <cell r="G11" t="str">
            <v>Изм
5</v>
          </cell>
          <cell r="H11" t="str">
            <v>Статус
согласования</v>
          </cell>
          <cell r="I11" t="str">
            <v>Объем средств (тыс. руб.)</v>
          </cell>
          <cell r="J11" t="str">
            <v>Изм
4</v>
          </cell>
          <cell r="K11" t="str">
            <v>Статус
согласования</v>
          </cell>
          <cell r="L11" t="str">
            <v>Объем средств (тыс. руб.)</v>
          </cell>
          <cell r="M11" t="str">
            <v>Изм
3</v>
          </cell>
          <cell r="N11" t="str">
            <v>Статус
согласования</v>
          </cell>
          <cell r="O11" t="str">
            <v>Объем средств (тыс. руб.)</v>
          </cell>
          <cell r="P11" t="str">
            <v>Изм
2</v>
          </cell>
          <cell r="Q11" t="str">
            <v>Статус
согласования</v>
          </cell>
          <cell r="R11" t="str">
            <v>Объем средств (тыс. руб.)</v>
          </cell>
          <cell r="S11" t="str">
            <v>Изм
1</v>
          </cell>
          <cell r="T11" t="str">
            <v>Статус
согласования</v>
          </cell>
          <cell r="U11" t="str">
            <v>Объем средств (тыс. руб.)</v>
          </cell>
          <cell r="V11" t="str">
            <v>Федеральный округ</v>
          </cell>
          <cell r="W11" t="str">
            <v>№
п/п</v>
          </cell>
          <cell r="X11" t="str">
            <v>Наименование
спортивного
мероприятия</v>
          </cell>
          <cell r="Y11" t="str">
            <v>Спортивная дисциплина, группа спортивных дисциплин</v>
          </cell>
          <cell r="Z11" t="str">
            <v>Программа</v>
          </cell>
          <cell r="AA11" t="str">
            <v>Наименования возрастных групп в соответствии с ЕВСК</v>
          </cell>
          <cell r="AB11" t="str">
            <v>Возраст спортсменов в соответствии с ЕВСК</v>
          </cell>
          <cell r="AC11" t="str">
            <v>Дата начала мероприятия, включая день приезда</v>
          </cell>
          <cell r="AD11" t="str">
            <v>Дата окончания мероприятия, включая день отъезда</v>
          </cell>
          <cell r="AE11" t="str">
            <v>Страна проведения</v>
          </cell>
          <cell r="AF11" t="str">
            <v>Город (место)
проведения</v>
          </cell>
          <cell r="AG11" t="str">
            <v>Спорт. база, центр</v>
          </cell>
          <cell r="AH11" t="str">
            <v>Всего участников (чел.)</v>
          </cell>
          <cell r="AI11" t="str">
            <v>В т.ч. спортсменов</v>
          </cell>
          <cell r="AJ11" t="str">
            <v>В т.ч. тренеров, спец-ов</v>
          </cell>
          <cell r="AK11" t="str">
            <v>Стоимость чел/день</v>
          </cell>
          <cell r="AL11" t="str">
            <v>Объем средств (тыс. руб.)</v>
          </cell>
          <cell r="AM11">
            <v>21563.100000000002</v>
          </cell>
        </row>
        <row r="12">
          <cell r="E12">
            <v>38831</v>
          </cell>
          <cell r="F12" t="str">
            <v>2084000022045970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V12" t="str">
            <v>ЦФО</v>
          </cell>
          <cell r="W12">
            <v>1</v>
          </cell>
          <cell r="X12" t="str">
            <v xml:space="preserve">Первенство России </v>
          </cell>
          <cell r="Y12" t="str">
            <v>Маршрут-пешеходный (1-6 категория);
маршрут-водный (1-6 категория);
маршрут-горный (1-6 категория);
маршрут-на средствах передвижения (1-6 категория) (велосипед);
маршрут-лыжный (1-6 категория);
маршрут-спелео (1-6 категория);</v>
          </cell>
          <cell r="Z12" t="str">
            <v>прохождение маршрутов</v>
          </cell>
          <cell r="AA12" t="str">
            <v>Юниоры, юниорки</v>
          </cell>
          <cell r="AB12" t="str">
            <v>17-21 год</v>
          </cell>
          <cell r="AC12">
            <v>46023</v>
          </cell>
          <cell r="AD12">
            <v>46360</v>
          </cell>
          <cell r="AE12" t="str">
            <v>Россия</v>
          </cell>
          <cell r="AF12" t="str">
            <v>По назначению</v>
          </cell>
          <cell r="AH12">
            <v>400</v>
          </cell>
          <cell r="AI12">
            <v>300</v>
          </cell>
          <cell r="AJ12">
            <v>100</v>
          </cell>
          <cell r="AK12" t="str">
            <v>-</v>
          </cell>
          <cell r="AL12" t="str">
            <v>-</v>
          </cell>
          <cell r="AM12" t="str">
            <v>-</v>
          </cell>
        </row>
        <row r="13">
          <cell r="E13">
            <v>38969</v>
          </cell>
          <cell r="F13" t="str">
            <v>2084000018046052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ПФО</v>
          </cell>
          <cell r="W13">
            <v>2</v>
          </cell>
          <cell r="X13" t="str">
            <v>Первенство Приволжского федерального округа</v>
          </cell>
          <cell r="Y13" t="str">
            <v>Маршрут-пешеходный (1-6 категория);
маршрут-горный (1-6 категории);
маршрут-водный (1-6 категория);
маршрут-на средствах передвижения (1-6 категория) (велосипед);
маршрут-лыжный (1-6 категория)</v>
          </cell>
          <cell r="AA13" t="str">
            <v>Юниоры, юниорки
Юноши, девушки</v>
          </cell>
          <cell r="AB13" t="str">
            <v>17-21 год
13-16 лет</v>
          </cell>
          <cell r="AC13">
            <v>46023</v>
          </cell>
          <cell r="AD13">
            <v>46360</v>
          </cell>
          <cell r="AE13" t="str">
            <v>Россия</v>
          </cell>
          <cell r="AF13" t="str">
            <v>По назначению
(Саратов)</v>
          </cell>
          <cell r="AH13">
            <v>500</v>
          </cell>
          <cell r="AI13">
            <v>450</v>
          </cell>
          <cell r="AJ13">
            <v>50</v>
          </cell>
          <cell r="AL13" t="str">
            <v>-</v>
          </cell>
          <cell r="AM13" t="str">
            <v>-</v>
          </cell>
        </row>
        <row r="14">
          <cell r="E14">
            <v>38970</v>
          </cell>
          <cell r="F14" t="str">
            <v>2084000018046053</v>
          </cell>
          <cell r="G14" t="str">
            <v>-</v>
          </cell>
          <cell r="H14" t="str">
            <v>-</v>
          </cell>
          <cell r="I14" t="str">
            <v>-</v>
          </cell>
          <cell r="J14" t="str">
            <v>-</v>
          </cell>
          <cell r="K14" t="str">
            <v>-</v>
          </cell>
          <cell r="L14" t="str">
            <v>-</v>
          </cell>
          <cell r="M14" t="str">
            <v>-</v>
          </cell>
          <cell r="N14" t="str">
            <v>-</v>
          </cell>
          <cell r="O14" t="str">
            <v>-</v>
          </cell>
          <cell r="P14" t="str">
            <v>-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  <cell r="U14" t="str">
            <v>-</v>
          </cell>
          <cell r="V14" t="str">
            <v>СибФО</v>
          </cell>
          <cell r="W14">
            <v>3</v>
          </cell>
          <cell r="X14" t="str">
            <v>Первенство Сибирского федерального округа</v>
          </cell>
          <cell r="Y14" t="str">
            <v>Маршрут-пешеходный (1-6 категория);
маршрут-горный (1-6 категории);
маршрут-водный (1-6 категория);
маршрут-на средствах передвижения (1-6 категория) (велосипед);
маршрут-лыжный (1-6 категория)</v>
          </cell>
          <cell r="AA14" t="str">
            <v>Юниоры, юниорки
Юноши, девушки</v>
          </cell>
          <cell r="AB14" t="str">
            <v>17-21 год
13-16 лет</v>
          </cell>
          <cell r="AC14">
            <v>46023</v>
          </cell>
          <cell r="AD14">
            <v>46360</v>
          </cell>
          <cell r="AE14" t="str">
            <v>Россия</v>
          </cell>
          <cell r="AF14" t="str">
            <v>По назначению
(Красноярск)</v>
          </cell>
          <cell r="AH14">
            <v>500</v>
          </cell>
          <cell r="AI14">
            <v>450</v>
          </cell>
          <cell r="AJ14">
            <v>50</v>
          </cell>
          <cell r="AL14" t="str">
            <v>-</v>
          </cell>
          <cell r="AM14" t="str">
            <v>-</v>
          </cell>
        </row>
        <row r="15">
          <cell r="E15">
            <v>38816</v>
          </cell>
          <cell r="F15" t="str">
            <v>2084000020045960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  <cell r="U15" t="str">
            <v>-</v>
          </cell>
          <cell r="V15" t="str">
            <v>ЦФО</v>
          </cell>
          <cell r="W15">
            <v>4</v>
          </cell>
          <cell r="X15" t="str">
            <v>Кубок России</v>
          </cell>
          <cell r="Y15" t="str">
            <v>Маршрут-водный (1-6 категория);
маршрут-горный (1-6 категория);
маршрут-на средствах передвижения (1-6 категория)(велосипед);</v>
          </cell>
          <cell r="Z15" t="str">
            <v>прохождение маршрутов</v>
          </cell>
          <cell r="AA15" t="str">
            <v>Мужчины, женщины</v>
          </cell>
          <cell r="AB15" t="str">
            <v>22 и старше</v>
          </cell>
          <cell r="AC15">
            <v>46023</v>
          </cell>
          <cell r="AD15">
            <v>46364</v>
          </cell>
          <cell r="AE15" t="str">
            <v>Россия</v>
          </cell>
          <cell r="AF15" t="str">
            <v>По назначению</v>
          </cell>
          <cell r="AH15">
            <v>450</v>
          </cell>
          <cell r="AI15">
            <v>400</v>
          </cell>
          <cell r="AJ15">
            <v>50</v>
          </cell>
          <cell r="AK15" t="str">
            <v>-</v>
          </cell>
          <cell r="AL15" t="str">
            <v>-</v>
          </cell>
          <cell r="AM15" t="str">
            <v>-</v>
          </cell>
        </row>
        <row r="16">
          <cell r="E16">
            <v>38867</v>
          </cell>
          <cell r="F16" t="str">
            <v>2084000017046017</v>
          </cell>
          <cell r="G16" t="str">
            <v>-</v>
          </cell>
          <cell r="H16" t="str">
            <v>-</v>
          </cell>
          <cell r="I16" t="str">
            <v>-</v>
          </cell>
          <cell r="J16" t="str">
            <v>-</v>
          </cell>
          <cell r="K16" t="str">
            <v>-</v>
          </cell>
          <cell r="L16" t="str">
            <v>-</v>
          </cell>
          <cell r="M16" t="str">
            <v>-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  <cell r="U16" t="str">
            <v>-</v>
          </cell>
          <cell r="V16" t="str">
            <v>СЗФО</v>
          </cell>
          <cell r="W16">
            <v>5</v>
          </cell>
          <cell r="X16" t="str">
            <v>Чемпионат Северо-Западного федерального округа</v>
          </cell>
          <cell r="Y16" t="str">
            <v>Маршрут-пешеходный (1-6 категория);
маршрут-водный (1-6 категория);
маршрут-горный (1-6 категория);
маршрут-на средствах передвижения (1-6 категория);
маршрут-лыжный (1-6 категория);</v>
          </cell>
          <cell r="AA16" t="str">
            <v>Мужчины, женщины</v>
          </cell>
          <cell r="AB16" t="str">
            <v>22 и старше</v>
          </cell>
          <cell r="AC16">
            <v>46023</v>
          </cell>
          <cell r="AD16">
            <v>46363</v>
          </cell>
          <cell r="AE16" t="str">
            <v>Россия</v>
          </cell>
          <cell r="AF16" t="str">
            <v>По назначению</v>
          </cell>
          <cell r="AH16">
            <v>400</v>
          </cell>
          <cell r="AI16">
            <v>340</v>
          </cell>
          <cell r="AJ16">
            <v>60</v>
          </cell>
          <cell r="AL16" t="str">
            <v>-</v>
          </cell>
          <cell r="AM16" t="str">
            <v>-</v>
          </cell>
        </row>
        <row r="17">
          <cell r="E17">
            <v>38869</v>
          </cell>
          <cell r="F17" t="str">
            <v>2084000017046018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  <cell r="U17" t="str">
            <v>-</v>
          </cell>
          <cell r="V17" t="str">
            <v>ЦФО</v>
          </cell>
          <cell r="W17">
            <v>6</v>
          </cell>
          <cell r="X17" t="str">
            <v>Чемпионат Центрального федерального округа</v>
          </cell>
          <cell r="Y17" t="str">
            <v xml:space="preserve">Маршрут-пешеходный (1-6 категория);
маршрут-водный (1-6 категория);
маршрут-горный (1-6 категория);
маршрут-на средствах передвижения (1-6 категория);
маршрут-лыжный (1-6 категория);
маршрут-спелео (1-6 категория);             </v>
          </cell>
          <cell r="AA17" t="str">
            <v>Мужчины, женщины</v>
          </cell>
          <cell r="AB17" t="str">
            <v>22 и старше</v>
          </cell>
          <cell r="AC17">
            <v>46023</v>
          </cell>
          <cell r="AD17">
            <v>46363</v>
          </cell>
          <cell r="AE17" t="str">
            <v>Россия</v>
          </cell>
          <cell r="AF17" t="str">
            <v>По назначению
(Москва)</v>
          </cell>
          <cell r="AH17">
            <v>400</v>
          </cell>
          <cell r="AI17">
            <v>340</v>
          </cell>
          <cell r="AJ17">
            <v>60</v>
          </cell>
          <cell r="AL17" t="str">
            <v>-</v>
          </cell>
          <cell r="AM17" t="str">
            <v>-</v>
          </cell>
        </row>
        <row r="18">
          <cell r="E18">
            <v>38870</v>
          </cell>
          <cell r="F18" t="str">
            <v>2084000017046019</v>
          </cell>
          <cell r="G18" t="str">
            <v>-</v>
          </cell>
          <cell r="H18" t="str">
            <v>-</v>
          </cell>
          <cell r="I18" t="str">
            <v>-</v>
          </cell>
          <cell r="J18" t="str">
            <v>-</v>
          </cell>
          <cell r="K18" t="str">
            <v>-</v>
          </cell>
          <cell r="L18" t="str">
            <v>-</v>
          </cell>
          <cell r="M18" t="str">
            <v>-</v>
          </cell>
          <cell r="N18" t="str">
            <v>-</v>
          </cell>
          <cell r="O18" t="str">
            <v>-</v>
          </cell>
          <cell r="P18" t="str">
            <v>-</v>
          </cell>
          <cell r="Q18" t="str">
            <v>-</v>
          </cell>
          <cell r="R18" t="str">
            <v>-</v>
          </cell>
          <cell r="S18" t="str">
            <v>-</v>
          </cell>
          <cell r="T18" t="str">
            <v>-</v>
          </cell>
          <cell r="U18" t="str">
            <v>-</v>
          </cell>
          <cell r="V18" t="str">
            <v>ЮФО</v>
          </cell>
          <cell r="W18">
            <v>7</v>
          </cell>
          <cell r="X18" t="str">
            <v>Чемпионат Южного федерального округа</v>
          </cell>
          <cell r="Y18" t="str">
            <v>Маршрут-пешеходный (1-6 категория);
маршрут-водный (1-6 категория);
маршрут-горный (1-6 категория);
маршрут-на средствах передвижения (1-6 категория);
маршрут-спелео (1-6 категория)</v>
          </cell>
          <cell r="AA18" t="str">
            <v>Мужчины, женщины</v>
          </cell>
          <cell r="AB18" t="str">
            <v>22 и старше</v>
          </cell>
          <cell r="AC18">
            <v>46023</v>
          </cell>
          <cell r="AD18">
            <v>46363</v>
          </cell>
          <cell r="AE18" t="str">
            <v>Россия</v>
          </cell>
          <cell r="AF18" t="str">
            <v>По назначению</v>
          </cell>
          <cell r="AH18">
            <v>400</v>
          </cell>
          <cell r="AI18">
            <v>340</v>
          </cell>
          <cell r="AJ18">
            <v>60</v>
          </cell>
          <cell r="AL18" t="str">
            <v>-</v>
          </cell>
          <cell r="AM18" t="str">
            <v>-</v>
          </cell>
        </row>
        <row r="19">
          <cell r="E19">
            <v>35939</v>
          </cell>
          <cell r="F19" t="str">
            <v>2084000019045946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  <cell r="U19" t="str">
            <v>-</v>
          </cell>
          <cell r="V19" t="str">
            <v>ЦФО</v>
          </cell>
          <cell r="W19">
            <v>8</v>
          </cell>
          <cell r="X19" t="str">
            <v>Чемпионат России</v>
          </cell>
          <cell r="Y19" t="str">
            <v>Маршрут-пешеходный (1-6 категория);
маршрут-водный (1-6 категория);
маршрут-горный (1-6 категория);
маршрут-на средствах передвижения (1-6 категория) (автомото);
маршрут-парусный (1-6 категория);
маршрут-лыжный (1-6 категория);
маршрут-спелео (1-6 категория);</v>
          </cell>
          <cell r="Z19" t="str">
            <v>прохождение маршрутов</v>
          </cell>
          <cell r="AA19" t="str">
            <v>Мужчины, женщины</v>
          </cell>
          <cell r="AB19" t="str">
            <v>22 и старше</v>
          </cell>
          <cell r="AC19">
            <v>46023</v>
          </cell>
          <cell r="AD19">
            <v>46370</v>
          </cell>
          <cell r="AE19" t="str">
            <v>Россия</v>
          </cell>
          <cell r="AF19" t="str">
            <v>По назначению</v>
          </cell>
          <cell r="AH19">
            <v>600</v>
          </cell>
          <cell r="AI19">
            <v>500</v>
          </cell>
          <cell r="AJ19">
            <v>100</v>
          </cell>
          <cell r="AK19" t="str">
            <v>-</v>
          </cell>
          <cell r="AL19" t="str">
            <v>-</v>
          </cell>
          <cell r="AM19" t="str">
            <v>-</v>
          </cell>
        </row>
        <row r="20">
          <cell r="E20">
            <v>38819</v>
          </cell>
          <cell r="F20" t="str">
            <v>2084500020045961</v>
          </cell>
          <cell r="G20" t="str">
            <v>-</v>
          </cell>
          <cell r="H20" t="str">
            <v>-</v>
          </cell>
          <cell r="I20" t="str">
            <v>-</v>
          </cell>
          <cell r="J20" t="str">
            <v>-</v>
          </cell>
          <cell r="K20" t="str">
            <v>-</v>
          </cell>
          <cell r="L20" t="str">
            <v>-</v>
          </cell>
          <cell r="M20" t="str">
            <v>-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V20" t="str">
            <v>ЦФО</v>
          </cell>
          <cell r="W20">
            <v>13</v>
          </cell>
          <cell r="X20" t="str">
            <v>Кубок России</v>
          </cell>
          <cell r="Y20" t="str">
            <v>Дистанция-лыжная; 
дистанция-лыжная-связка</v>
          </cell>
          <cell r="AA20" t="str">
            <v>Мужчины, женщины</v>
          </cell>
          <cell r="AB20" t="str">
            <v>22 и старше</v>
          </cell>
          <cell r="AC20">
            <v>46044</v>
          </cell>
          <cell r="AD20">
            <v>46048</v>
          </cell>
          <cell r="AE20" t="str">
            <v>Россия</v>
          </cell>
          <cell r="AF20" t="str">
            <v>Московская область, г.Красногорск</v>
          </cell>
          <cell r="AG20" t="str">
            <v>Стадион "Зоркий"</v>
          </cell>
          <cell r="AH20">
            <v>200</v>
          </cell>
          <cell r="AI20">
            <v>180</v>
          </cell>
          <cell r="AJ20">
            <v>20</v>
          </cell>
          <cell r="AK20" t="str">
            <v>-</v>
          </cell>
          <cell r="AL20">
            <v>800</v>
          </cell>
          <cell r="AM20" t="str">
            <v>-</v>
          </cell>
        </row>
        <row r="21">
          <cell r="E21">
            <v>38842</v>
          </cell>
          <cell r="F21" t="str">
            <v>2084500021045979</v>
          </cell>
          <cell r="G21" t="str">
            <v>-</v>
          </cell>
          <cell r="H21" t="str">
            <v>-</v>
          </cell>
          <cell r="I21" t="str">
            <v>-</v>
          </cell>
          <cell r="J21" t="str">
            <v>-</v>
          </cell>
          <cell r="K21" t="str">
            <v>-</v>
          </cell>
          <cell r="L21" t="str">
            <v>-</v>
          </cell>
          <cell r="M21" t="str">
            <v>-</v>
          </cell>
          <cell r="N21" t="str">
            <v>-</v>
          </cell>
          <cell r="O21" t="str">
            <v>-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  <cell r="U21" t="str">
            <v>-</v>
          </cell>
          <cell r="V21" t="str">
            <v>ЦФО</v>
          </cell>
          <cell r="W21">
            <v>14</v>
          </cell>
          <cell r="X21" t="str">
            <v>Всероссийские соревнования</v>
          </cell>
          <cell r="Y21" t="str">
            <v>Дистанция-лыжная; 
дистанция-лыжная-связка</v>
          </cell>
          <cell r="AA21" t="str">
            <v>Юниоры, юниорки</v>
          </cell>
          <cell r="AB21" t="str">
            <v>16-21 год</v>
          </cell>
          <cell r="AC21">
            <v>46044</v>
          </cell>
          <cell r="AD21">
            <v>46048</v>
          </cell>
          <cell r="AE21" t="str">
            <v>Россия</v>
          </cell>
          <cell r="AF21" t="str">
            <v>Московская область, г.Красногорск</v>
          </cell>
          <cell r="AG21" t="str">
            <v>Стадион "Зоркий"</v>
          </cell>
          <cell r="AH21">
            <v>200</v>
          </cell>
          <cell r="AI21">
            <v>180</v>
          </cell>
          <cell r="AJ21">
            <v>20</v>
          </cell>
          <cell r="AK21" t="str">
            <v>-</v>
          </cell>
          <cell r="AL21">
            <v>400</v>
          </cell>
          <cell r="AM21" t="str">
            <v>-</v>
          </cell>
        </row>
        <row r="22">
          <cell r="E22">
            <v>38843</v>
          </cell>
          <cell r="F22" t="str">
            <v>2084500021045984</v>
          </cell>
          <cell r="G22" t="str">
            <v>-</v>
          </cell>
          <cell r="H22" t="str">
            <v>-</v>
          </cell>
          <cell r="I22" t="str">
            <v>-</v>
          </cell>
          <cell r="J22" t="str">
            <v>-</v>
          </cell>
          <cell r="K22" t="str">
            <v>-</v>
          </cell>
          <cell r="L22" t="str">
            <v>-</v>
          </cell>
          <cell r="M22" t="str">
            <v>-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V22" t="str">
            <v>ЦФО</v>
          </cell>
          <cell r="W22">
            <v>15</v>
          </cell>
          <cell r="X22" t="str">
            <v>Всероссийские соревнования</v>
          </cell>
          <cell r="Y22" t="str">
            <v>Дистанция-лыжная; 
дистанция-лыжная-связка</v>
          </cell>
          <cell r="AA22" t="str">
            <v>Юноши, девушки</v>
          </cell>
          <cell r="AB22" t="str">
            <v>14-15 лет</v>
          </cell>
          <cell r="AC22">
            <v>46044</v>
          </cell>
          <cell r="AD22">
            <v>46048</v>
          </cell>
          <cell r="AE22" t="str">
            <v>Россия</v>
          </cell>
          <cell r="AF22" t="str">
            <v>Московская область, г.Красногорск</v>
          </cell>
          <cell r="AG22" t="str">
            <v>Стадион "Зоркий"</v>
          </cell>
          <cell r="AH22">
            <v>200</v>
          </cell>
          <cell r="AI22">
            <v>180</v>
          </cell>
          <cell r="AJ22">
            <v>20</v>
          </cell>
          <cell r="AK22" t="str">
            <v>-</v>
          </cell>
          <cell r="AL22">
            <v>14.1</v>
          </cell>
          <cell r="AM22" t="str">
            <v>-</v>
          </cell>
        </row>
        <row r="23">
          <cell r="E23">
            <v>38844</v>
          </cell>
          <cell r="F23" t="str">
            <v>2084660021045985</v>
          </cell>
          <cell r="G23" t="str">
            <v>-</v>
          </cell>
          <cell r="H23" t="str">
            <v>-</v>
          </cell>
          <cell r="I23" t="str">
            <v>-</v>
          </cell>
          <cell r="J23" t="str">
            <v>-</v>
          </cell>
          <cell r="K23" t="str">
            <v>-</v>
          </cell>
          <cell r="L23" t="str">
            <v>-</v>
          </cell>
          <cell r="M23" t="str">
            <v>-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 t="str">
            <v>УрФО</v>
          </cell>
          <cell r="W23">
            <v>16</v>
          </cell>
          <cell r="X23" t="str">
            <v>Всероссийские соревнования</v>
          </cell>
          <cell r="Y23" t="str">
            <v>Дистанция-лыжная; 
дистанция-лыжная-связка;
дистанция-лыжная-группа</v>
          </cell>
          <cell r="AA23" t="str">
            <v>Мужчины, женщины</v>
          </cell>
          <cell r="AB23" t="str">
            <v>22 и старше</v>
          </cell>
          <cell r="AC23">
            <v>46050</v>
          </cell>
          <cell r="AD23">
            <v>46055</v>
          </cell>
          <cell r="AE23" t="str">
            <v>Россия</v>
          </cell>
          <cell r="AF23" t="str">
            <v>Свердловская область,  г.Березовский</v>
          </cell>
          <cell r="AH23">
            <v>200</v>
          </cell>
          <cell r="AI23">
            <v>180</v>
          </cell>
          <cell r="AJ23">
            <v>20</v>
          </cell>
          <cell r="AK23" t="str">
            <v>-</v>
          </cell>
          <cell r="AL23">
            <v>500</v>
          </cell>
          <cell r="AM23" t="str">
            <v>-</v>
          </cell>
        </row>
        <row r="24">
          <cell r="E24">
            <v>38845</v>
          </cell>
          <cell r="F24" t="str">
            <v>2084660021045986</v>
          </cell>
          <cell r="G24" t="str">
            <v>-</v>
          </cell>
          <cell r="H24" t="str">
            <v>-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  <cell r="U24" t="str">
            <v>-</v>
          </cell>
          <cell r="V24" t="str">
            <v>УрФО</v>
          </cell>
          <cell r="W24">
            <v>17</v>
          </cell>
          <cell r="X24" t="str">
            <v>Всероссийские соревнования</v>
          </cell>
          <cell r="Y24" t="str">
            <v>Дистанция-лыжная; 
дистанция-лыжная-связка;
дистанция-лыжная-группа</v>
          </cell>
          <cell r="AA24" t="str">
            <v>Юниоры, юниорки</v>
          </cell>
          <cell r="AB24" t="str">
            <v>16-21 год</v>
          </cell>
          <cell r="AC24">
            <v>46050</v>
          </cell>
          <cell r="AD24">
            <v>46055</v>
          </cell>
          <cell r="AE24" t="str">
            <v>Россия</v>
          </cell>
          <cell r="AF24" t="str">
            <v>Свердловская область,  г.Березовский</v>
          </cell>
          <cell r="AH24">
            <v>200</v>
          </cell>
          <cell r="AI24">
            <v>180</v>
          </cell>
          <cell r="AJ24">
            <v>20</v>
          </cell>
          <cell r="AK24" t="str">
            <v>-</v>
          </cell>
          <cell r="AL24">
            <v>37.950000000000003</v>
          </cell>
          <cell r="AM24" t="str">
            <v>-</v>
          </cell>
        </row>
        <row r="25">
          <cell r="E25">
            <v>38846</v>
          </cell>
          <cell r="F25" t="str">
            <v>2084660021045987</v>
          </cell>
          <cell r="G25" t="str">
            <v>-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 t="str">
            <v>-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  <cell r="U25" t="str">
            <v>-</v>
          </cell>
          <cell r="V25" t="str">
            <v>УрФО</v>
          </cell>
          <cell r="W25">
            <v>18</v>
          </cell>
          <cell r="X25" t="str">
            <v>Всероссийские соревнования</v>
          </cell>
          <cell r="Y25" t="str">
            <v>Дистанция-лыжная; 
дистанция-лыжная-связка;
дистанция-лыжная-группа</v>
          </cell>
          <cell r="AA25" t="str">
            <v>Юноши, девушки</v>
          </cell>
          <cell r="AB25" t="str">
            <v>14-15 лет</v>
          </cell>
          <cell r="AC25">
            <v>46050</v>
          </cell>
          <cell r="AD25">
            <v>46055</v>
          </cell>
          <cell r="AE25" t="str">
            <v>Россия</v>
          </cell>
          <cell r="AF25" t="str">
            <v>Свердловская область,  г.Березовский</v>
          </cell>
          <cell r="AH25">
            <v>200</v>
          </cell>
          <cell r="AI25">
            <v>180</v>
          </cell>
          <cell r="AJ25">
            <v>20</v>
          </cell>
          <cell r="AK25" t="str">
            <v>-</v>
          </cell>
          <cell r="AL25">
            <v>37.950000000000003</v>
          </cell>
          <cell r="AM25" t="str">
            <v>-</v>
          </cell>
        </row>
        <row r="26">
          <cell r="E26">
            <v>39049</v>
          </cell>
          <cell r="F26" t="str">
            <v>в регионе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  <cell r="U26" t="str">
            <v>-</v>
          </cell>
          <cell r="V26" t="str">
            <v>ЦФО</v>
          </cell>
          <cell r="W26">
            <v>19</v>
          </cell>
          <cell r="X26" t="str">
            <v>Межрегиональные соревнования</v>
          </cell>
          <cell r="Y26" t="str">
            <v>Дистанция-комбинированная</v>
          </cell>
          <cell r="AA26" t="str">
            <v>Мужчины, женщины</v>
          </cell>
          <cell r="AB26" t="str">
            <v>22 и старше</v>
          </cell>
          <cell r="AC26">
            <v>46058</v>
          </cell>
          <cell r="AD26">
            <v>46061</v>
          </cell>
          <cell r="AE26" t="str">
            <v>Россия</v>
          </cell>
          <cell r="AF26" t="str">
            <v>Московская область, пгт.Жилево</v>
          </cell>
          <cell r="AH26">
            <v>100</v>
          </cell>
          <cell r="AI26">
            <v>80</v>
          </cell>
          <cell r="AJ26">
            <v>20</v>
          </cell>
          <cell r="AK26" t="str">
            <v>-</v>
          </cell>
          <cell r="AL26" t="str">
            <v>-</v>
          </cell>
          <cell r="AM26" t="str">
            <v>-</v>
          </cell>
        </row>
        <row r="27">
          <cell r="E27">
            <v>38872</v>
          </cell>
          <cell r="F27" t="str">
            <v>2084550017046020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  <cell r="U27" t="str">
            <v>-</v>
          </cell>
          <cell r="V27" t="str">
            <v>СибФО</v>
          </cell>
          <cell r="W27">
            <v>20</v>
          </cell>
          <cell r="X27" t="str">
            <v>Чемпионат Сибирского федерального округа</v>
          </cell>
          <cell r="Y27" t="str">
            <v>Дистанция-лыжная; 
дистанция-лыжная-связка;
дистанция-лыжная-группа</v>
          </cell>
          <cell r="AA27" t="str">
            <v>Мужчины, женщины</v>
          </cell>
          <cell r="AB27" t="str">
            <v>22 и старше</v>
          </cell>
          <cell r="AC27">
            <v>46064</v>
          </cell>
          <cell r="AD27">
            <v>46068</v>
          </cell>
          <cell r="AE27" t="str">
            <v>Россия</v>
          </cell>
          <cell r="AF27" t="str">
            <v>Омская область, с.Азово</v>
          </cell>
          <cell r="AH27">
            <v>100</v>
          </cell>
          <cell r="AI27">
            <v>80</v>
          </cell>
          <cell r="AJ27">
            <v>20</v>
          </cell>
          <cell r="AK27" t="str">
            <v>-</v>
          </cell>
          <cell r="AL27" t="str">
            <v>-</v>
          </cell>
          <cell r="AM27" t="str">
            <v>-</v>
          </cell>
        </row>
        <row r="28">
          <cell r="E28">
            <v>38971</v>
          </cell>
          <cell r="F28" t="str">
            <v>2084550018046054</v>
          </cell>
          <cell r="G28" t="str">
            <v>-</v>
          </cell>
          <cell r="H28" t="str">
            <v>-</v>
          </cell>
          <cell r="I28" t="str">
            <v>-</v>
          </cell>
          <cell r="J28" t="str">
            <v>-</v>
          </cell>
          <cell r="K28" t="str">
            <v>-</v>
          </cell>
          <cell r="L28" t="str">
            <v>-</v>
          </cell>
          <cell r="M28" t="str">
            <v>-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  <cell r="U28" t="str">
            <v>-</v>
          </cell>
          <cell r="V28" t="str">
            <v>СибФО</v>
          </cell>
          <cell r="W28">
            <v>21</v>
          </cell>
          <cell r="X28" t="str">
            <v>Первенство Сибирского федерального округа</v>
          </cell>
          <cell r="Y28" t="str">
            <v>Дистанция-лыжная; 
дистанция-лыжная-связка;
дистанция-лыжная-группа</v>
          </cell>
          <cell r="AA28" t="str">
            <v>Юниоры, юниорки</v>
          </cell>
          <cell r="AB28" t="str">
            <v>16-21 год</v>
          </cell>
          <cell r="AC28">
            <v>46064</v>
          </cell>
          <cell r="AD28">
            <v>46068</v>
          </cell>
          <cell r="AE28" t="str">
            <v>Россия</v>
          </cell>
          <cell r="AF28" t="str">
            <v>Омская область, с.Азово</v>
          </cell>
          <cell r="AH28">
            <v>100</v>
          </cell>
          <cell r="AI28">
            <v>80</v>
          </cell>
          <cell r="AJ28">
            <v>20</v>
          </cell>
          <cell r="AK28" t="str">
            <v>-</v>
          </cell>
          <cell r="AL28" t="str">
            <v>-</v>
          </cell>
          <cell r="AM28" t="str">
            <v>-</v>
          </cell>
        </row>
        <row r="29">
          <cell r="E29">
            <v>38972</v>
          </cell>
          <cell r="F29" t="str">
            <v>2084550018046055</v>
          </cell>
          <cell r="G29" t="str">
            <v>-</v>
          </cell>
          <cell r="H29" t="str">
            <v>-</v>
          </cell>
          <cell r="I29" t="str">
            <v>-</v>
          </cell>
          <cell r="J29" t="str">
            <v>-</v>
          </cell>
          <cell r="K29" t="str">
            <v>-</v>
          </cell>
          <cell r="L29" t="str">
            <v>-</v>
          </cell>
          <cell r="M29" t="str">
            <v>-</v>
          </cell>
          <cell r="N29" t="str">
            <v>-</v>
          </cell>
          <cell r="O29" t="str">
            <v>-</v>
          </cell>
          <cell r="P29" t="str">
            <v>-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  <cell r="U29" t="str">
            <v>-</v>
          </cell>
          <cell r="V29" t="str">
            <v>СибФО</v>
          </cell>
          <cell r="W29">
            <v>22</v>
          </cell>
          <cell r="X29" t="str">
            <v>Первенство Сибирского федерального округа</v>
          </cell>
          <cell r="Y29" t="str">
            <v>Дистанция-лыжная; 
дистанция-лыжная-связка;
дистанция-лыжная-группа</v>
          </cell>
          <cell r="AA29" t="str">
            <v>Юноши, девушки</v>
          </cell>
          <cell r="AB29" t="str">
            <v>14-15 лет</v>
          </cell>
          <cell r="AC29">
            <v>46064</v>
          </cell>
          <cell r="AD29">
            <v>46068</v>
          </cell>
          <cell r="AE29" t="str">
            <v>Россия</v>
          </cell>
          <cell r="AF29" t="str">
            <v>Омская область, с.Азово</v>
          </cell>
          <cell r="AH29">
            <v>100</v>
          </cell>
          <cell r="AI29">
            <v>80</v>
          </cell>
          <cell r="AJ29">
            <v>20</v>
          </cell>
          <cell r="AK29" t="str">
            <v>-</v>
          </cell>
          <cell r="AL29" t="str">
            <v>-</v>
          </cell>
          <cell r="AM29" t="str">
            <v>-</v>
          </cell>
        </row>
        <row r="30">
          <cell r="E30">
            <v>38973</v>
          </cell>
          <cell r="F30" t="str">
            <v>2084550018046056</v>
          </cell>
          <cell r="G30" t="str">
            <v>-</v>
          </cell>
          <cell r="H30" t="str">
            <v>-</v>
          </cell>
          <cell r="I30" t="str">
            <v>-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  <cell r="U30" t="str">
            <v>-</v>
          </cell>
          <cell r="V30" t="str">
            <v>СибФО</v>
          </cell>
          <cell r="W30">
            <v>23</v>
          </cell>
          <cell r="X30" t="str">
            <v>Первенство Сибирского федерального округа</v>
          </cell>
          <cell r="Y30" t="str">
            <v>Дистанция-лыжная; 
дистанция-лыжная-связка;
дистанция-лыжная-группа</v>
          </cell>
          <cell r="AA30" t="str">
            <v>Мальчики, девочки</v>
          </cell>
          <cell r="AB30" t="str">
            <v>8-13 лет</v>
          </cell>
          <cell r="AC30">
            <v>46064</v>
          </cell>
          <cell r="AD30">
            <v>46068</v>
          </cell>
          <cell r="AE30" t="str">
            <v>Россия</v>
          </cell>
          <cell r="AF30" t="str">
            <v>Омская область, с.Азово</v>
          </cell>
          <cell r="AH30">
            <v>100</v>
          </cell>
          <cell r="AI30">
            <v>80</v>
          </cell>
          <cell r="AJ30">
            <v>20</v>
          </cell>
          <cell r="AK30" t="str">
            <v>-</v>
          </cell>
          <cell r="AL30" t="str">
            <v>-</v>
          </cell>
          <cell r="AM30" t="str">
            <v>-</v>
          </cell>
        </row>
        <row r="31">
          <cell r="E31">
            <v>38976</v>
          </cell>
          <cell r="F31" t="str">
            <v>2084110018046057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  <cell r="P31" t="str">
            <v>-</v>
          </cell>
          <cell r="Q31" t="str">
            <v>-</v>
          </cell>
          <cell r="R31" t="str">
            <v>-</v>
          </cell>
          <cell r="S31" t="str">
            <v>-</v>
          </cell>
          <cell r="T31" t="str">
            <v>-</v>
          </cell>
          <cell r="U31" t="str">
            <v>-</v>
          </cell>
          <cell r="V31" t="str">
            <v>СЗФО</v>
          </cell>
          <cell r="W31">
            <v>27</v>
          </cell>
          <cell r="X31" t="str">
            <v>Первенство Северо-Западного федерального округа</v>
          </cell>
          <cell r="Y31" t="str">
            <v>Дистанция-лыжная; 
дистанция-лыжная-связка;
дистанция-лыжная-группа</v>
          </cell>
          <cell r="AA31" t="str">
            <v>Юниоры, юниорки</v>
          </cell>
          <cell r="AB31" t="str">
            <v>16-21 год</v>
          </cell>
          <cell r="AC31">
            <v>46072</v>
          </cell>
          <cell r="AD31">
            <v>46075</v>
          </cell>
          <cell r="AE31" t="str">
            <v>Россия</v>
          </cell>
          <cell r="AF31" t="str">
            <v>Республика Коми, с.Зеленец</v>
          </cell>
          <cell r="AH31">
            <v>100</v>
          </cell>
          <cell r="AI31">
            <v>80</v>
          </cell>
          <cell r="AJ31">
            <v>20</v>
          </cell>
          <cell r="AK31" t="str">
            <v>-</v>
          </cell>
          <cell r="AL31" t="str">
            <v>-</v>
          </cell>
          <cell r="AM31" t="str">
            <v>-</v>
          </cell>
        </row>
        <row r="32">
          <cell r="E32">
            <v>38977</v>
          </cell>
          <cell r="F32" t="str">
            <v>2084110018046058</v>
          </cell>
          <cell r="G32" t="str">
            <v>-</v>
          </cell>
          <cell r="H32" t="str">
            <v>-</v>
          </cell>
          <cell r="I32" t="str">
            <v>-</v>
          </cell>
          <cell r="J32" t="str">
            <v>-</v>
          </cell>
          <cell r="K32" t="str">
            <v>-</v>
          </cell>
          <cell r="L32" t="str">
            <v>-</v>
          </cell>
          <cell r="M32" t="str">
            <v>-</v>
          </cell>
          <cell r="N32" t="str">
            <v>-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  <cell r="U32" t="str">
            <v>-</v>
          </cell>
          <cell r="V32" t="str">
            <v>СЗФО</v>
          </cell>
          <cell r="W32">
            <v>28</v>
          </cell>
          <cell r="X32" t="str">
            <v>Первенство Северо-Западного федерального округа</v>
          </cell>
          <cell r="Y32" t="str">
            <v>Дистанция-лыжная; 
дистанция-лыжная-связка;
дистанция-лыжная-группа</v>
          </cell>
          <cell r="AA32" t="str">
            <v>Юноши, девушки</v>
          </cell>
          <cell r="AB32" t="str">
            <v>14-15 лет</v>
          </cell>
          <cell r="AC32">
            <v>46072</v>
          </cell>
          <cell r="AD32">
            <v>46075</v>
          </cell>
          <cell r="AE32" t="str">
            <v>Россия</v>
          </cell>
          <cell r="AF32" t="str">
            <v>Республика Коми, с.Зеленец</v>
          </cell>
          <cell r="AH32">
            <v>100</v>
          </cell>
          <cell r="AI32">
            <v>80</v>
          </cell>
          <cell r="AJ32">
            <v>20</v>
          </cell>
          <cell r="AK32" t="str">
            <v>-</v>
          </cell>
          <cell r="AL32" t="str">
            <v>-</v>
          </cell>
          <cell r="AM32" t="str">
            <v>-</v>
          </cell>
        </row>
        <row r="33">
          <cell r="E33">
            <v>38978</v>
          </cell>
          <cell r="F33" t="str">
            <v>2084110018046059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  <cell r="U33" t="str">
            <v>-</v>
          </cell>
          <cell r="V33" t="str">
            <v>СЗФО</v>
          </cell>
          <cell r="W33">
            <v>29</v>
          </cell>
          <cell r="X33" t="str">
            <v>Первенство Северо-Западного федерального округа</v>
          </cell>
          <cell r="Y33" t="str">
            <v>Дистанция-лыжная; 
дистанция-лыжная-связка;
дистанция-лыжная-группа</v>
          </cell>
          <cell r="AA33" t="str">
            <v>Мальчики, девочки</v>
          </cell>
          <cell r="AB33" t="str">
            <v>8-13 лет</v>
          </cell>
          <cell r="AC33">
            <v>46072</v>
          </cell>
          <cell r="AD33">
            <v>46075</v>
          </cell>
          <cell r="AE33" t="str">
            <v>Россия</v>
          </cell>
          <cell r="AF33" t="str">
            <v>Республика Коми, с.Зеленец</v>
          </cell>
          <cell r="AH33">
            <v>100</v>
          </cell>
          <cell r="AI33">
            <v>80</v>
          </cell>
          <cell r="AJ33">
            <v>20</v>
          </cell>
          <cell r="AK33" t="str">
            <v>-</v>
          </cell>
          <cell r="AL33" t="str">
            <v>-</v>
          </cell>
          <cell r="AM33" t="str">
            <v>-</v>
          </cell>
        </row>
        <row r="34">
          <cell r="E34">
            <v>39052</v>
          </cell>
          <cell r="F34" t="str">
            <v>2084250023046075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  <cell r="U34" t="str">
            <v>-</v>
          </cell>
          <cell r="V34" t="str">
            <v>ДВФО</v>
          </cell>
          <cell r="W34">
            <v>30</v>
          </cell>
          <cell r="X34" t="str">
            <v>Межрегиональные соревнования</v>
          </cell>
          <cell r="Y34" t="str">
            <v xml:space="preserve">Дистанция-пешеходная;
дистанция-пешеходная-связка;
дистанция-пешеходная-группа </v>
          </cell>
          <cell r="AA34" t="str">
            <v>Мужчины, женщины</v>
          </cell>
          <cell r="AB34" t="str">
            <v>22 и старше</v>
          </cell>
          <cell r="AC34">
            <v>46073</v>
          </cell>
          <cell r="AD34">
            <v>46077</v>
          </cell>
          <cell r="AE34" t="str">
            <v>Россия</v>
          </cell>
          <cell r="AF34" t="str">
            <v>Приморский край, с.Хороль</v>
          </cell>
          <cell r="AH34">
            <v>100</v>
          </cell>
          <cell r="AI34">
            <v>80</v>
          </cell>
          <cell r="AJ34">
            <v>20</v>
          </cell>
          <cell r="AK34" t="str">
            <v>-</v>
          </cell>
          <cell r="AL34" t="str">
            <v>-</v>
          </cell>
          <cell r="AM34" t="str">
            <v>-</v>
          </cell>
        </row>
        <row r="35">
          <cell r="E35">
            <v>39081</v>
          </cell>
          <cell r="F35" t="str">
            <v>2084250023046076</v>
          </cell>
          <cell r="G35" t="str">
            <v>-</v>
          </cell>
          <cell r="H35" t="str">
            <v>-</v>
          </cell>
          <cell r="I35" t="str">
            <v>-</v>
          </cell>
          <cell r="J35" t="str">
            <v>-</v>
          </cell>
          <cell r="K35" t="str">
            <v>-</v>
          </cell>
          <cell r="L35" t="str">
            <v>-</v>
          </cell>
          <cell r="M35" t="str">
            <v>-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  <cell r="U35" t="str">
            <v>-</v>
          </cell>
          <cell r="V35" t="str">
            <v>ДВФО</v>
          </cell>
          <cell r="W35">
            <v>31</v>
          </cell>
          <cell r="X35" t="str">
            <v>Межрегиональные соревнования</v>
          </cell>
          <cell r="Y35" t="str">
            <v xml:space="preserve">Дистанция-пешеходная;
дистанция-пешеходная-связка;
дистанция-пешеходная-группа </v>
          </cell>
          <cell r="AA35" t="str">
            <v>Юноши, девушки</v>
          </cell>
          <cell r="AB35" t="str">
            <v>14-15 лет</v>
          </cell>
          <cell r="AC35">
            <v>46073</v>
          </cell>
          <cell r="AD35">
            <v>46077</v>
          </cell>
          <cell r="AE35" t="str">
            <v>Россия</v>
          </cell>
          <cell r="AF35" t="str">
            <v>Приморский край, с.Хороль</v>
          </cell>
          <cell r="AH35">
            <v>100</v>
          </cell>
          <cell r="AI35">
            <v>80</v>
          </cell>
          <cell r="AJ35">
            <v>20</v>
          </cell>
          <cell r="AK35" t="str">
            <v>-</v>
          </cell>
          <cell r="AL35" t="str">
            <v>-</v>
          </cell>
          <cell r="AM35" t="str">
            <v>-</v>
          </cell>
        </row>
        <row r="36">
          <cell r="E36">
            <v>39085</v>
          </cell>
          <cell r="F36" t="str">
            <v>2084250023046077</v>
          </cell>
          <cell r="G36" t="str">
            <v>-</v>
          </cell>
          <cell r="H36" t="str">
            <v>-</v>
          </cell>
          <cell r="I36" t="str">
            <v>-</v>
          </cell>
          <cell r="J36" t="str">
            <v>-</v>
          </cell>
          <cell r="K36" t="str">
            <v>-</v>
          </cell>
          <cell r="L36" t="str">
            <v>-</v>
          </cell>
          <cell r="M36" t="str">
            <v>-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  <cell r="S36" t="str">
            <v>-</v>
          </cell>
          <cell r="T36" t="str">
            <v>-</v>
          </cell>
          <cell r="U36" t="str">
            <v>-</v>
          </cell>
          <cell r="V36" t="str">
            <v>ДВФО</v>
          </cell>
          <cell r="W36">
            <v>32</v>
          </cell>
          <cell r="X36" t="str">
            <v>Межрегиональные соревнования</v>
          </cell>
          <cell r="Y36" t="str">
            <v xml:space="preserve">Дистанция-пешеходная;
дистанция-пешеходная-связка;
дистанция-пешеходная-группа </v>
          </cell>
          <cell r="AA36" t="str">
            <v>Мальчики, девочки</v>
          </cell>
          <cell r="AB36" t="str">
            <v>8-13 лет</v>
          </cell>
          <cell r="AC36">
            <v>46073</v>
          </cell>
          <cell r="AD36">
            <v>46077</v>
          </cell>
          <cell r="AE36" t="str">
            <v>Россия</v>
          </cell>
          <cell r="AF36" t="str">
            <v>Приморский край, с.Хороль</v>
          </cell>
          <cell r="AH36">
            <v>100</v>
          </cell>
          <cell r="AI36">
            <v>80</v>
          </cell>
          <cell r="AJ36">
            <v>20</v>
          </cell>
          <cell r="AK36" t="str">
            <v>-</v>
          </cell>
          <cell r="AL36" t="str">
            <v>-</v>
          </cell>
          <cell r="AM36" t="str">
            <v>-</v>
          </cell>
        </row>
        <row r="37">
          <cell r="E37">
            <v>38820</v>
          </cell>
          <cell r="F37" t="str">
            <v>2084210020045963</v>
          </cell>
          <cell r="G37" t="str">
            <v>-</v>
          </cell>
          <cell r="H37" t="str">
            <v>-</v>
          </cell>
          <cell r="I37" t="str">
            <v>-</v>
          </cell>
          <cell r="J37" t="str">
            <v>-</v>
          </cell>
          <cell r="K37" t="str">
            <v>-</v>
          </cell>
          <cell r="L37" t="str">
            <v>-</v>
          </cell>
          <cell r="M37" t="str">
            <v>-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  <cell r="S37" t="str">
            <v>-</v>
          </cell>
          <cell r="T37" t="str">
            <v>-</v>
          </cell>
          <cell r="U37" t="str">
            <v>-</v>
          </cell>
          <cell r="V37" t="str">
            <v>ПФО</v>
          </cell>
          <cell r="W37">
            <v>33</v>
          </cell>
          <cell r="X37" t="str">
            <v>Кубок России</v>
          </cell>
          <cell r="Y37" t="str">
            <v>Дистанция-горная-связка;
дистанция-горная-группа</v>
          </cell>
          <cell r="AA37" t="str">
            <v>Мужчины, женщины</v>
          </cell>
          <cell r="AB37" t="str">
            <v>22 и старше</v>
          </cell>
          <cell r="AC37">
            <v>46073</v>
          </cell>
          <cell r="AD37">
            <v>46076</v>
          </cell>
          <cell r="AE37" t="str">
            <v>Россия</v>
          </cell>
          <cell r="AF37" t="str">
            <v>Чувашская Республика - Чувашия, г.Чебоксары</v>
          </cell>
          <cell r="AH37">
            <v>100</v>
          </cell>
          <cell r="AI37">
            <v>80</v>
          </cell>
          <cell r="AJ37">
            <v>20</v>
          </cell>
          <cell r="AK37" t="str">
            <v>-</v>
          </cell>
          <cell r="AL37">
            <v>500</v>
          </cell>
          <cell r="AM37" t="str">
            <v>-</v>
          </cell>
        </row>
        <row r="38">
          <cell r="E38">
            <v>38832</v>
          </cell>
          <cell r="F38" t="str">
            <v>2084180022045971</v>
          </cell>
          <cell r="G38" t="str">
            <v>-</v>
          </cell>
          <cell r="H38" t="str">
            <v>-</v>
          </cell>
          <cell r="I38" t="str">
            <v>-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  <cell r="S38" t="str">
            <v>-</v>
          </cell>
          <cell r="T38" t="str">
            <v>-</v>
          </cell>
          <cell r="U38" t="str">
            <v>-</v>
          </cell>
          <cell r="V38" t="str">
            <v>ПФО</v>
          </cell>
          <cell r="W38">
            <v>34</v>
          </cell>
          <cell r="X38" t="str">
            <v>Первенство России</v>
          </cell>
          <cell r="Y38" t="str">
            <v>Дистанция-лыжная; 
дистанция-лыжная-связка;
дистанция-лыжная-группа</v>
          </cell>
          <cell r="AA38" t="str">
            <v>Юниоры, юниорки</v>
          </cell>
          <cell r="AB38" t="str">
            <v>16-21 год</v>
          </cell>
          <cell r="AC38">
            <v>46078</v>
          </cell>
          <cell r="AD38">
            <v>46083</v>
          </cell>
          <cell r="AE38" t="str">
            <v>Россия</v>
          </cell>
          <cell r="AF38" t="str">
            <v>Удмуртская Республика, г.Ижевск</v>
          </cell>
          <cell r="AG38" t="str">
            <v>СОЛК им. Галины Кулаковой</v>
          </cell>
          <cell r="AH38">
            <v>100</v>
          </cell>
          <cell r="AI38">
            <v>80</v>
          </cell>
          <cell r="AJ38">
            <v>20</v>
          </cell>
          <cell r="AK38" t="str">
            <v>-</v>
          </cell>
          <cell r="AL38">
            <v>1300</v>
          </cell>
          <cell r="AM38" t="str">
            <v>-</v>
          </cell>
        </row>
        <row r="39">
          <cell r="E39">
            <v>38833</v>
          </cell>
          <cell r="F39" t="str">
            <v>2084180022045972</v>
          </cell>
          <cell r="G39" t="str">
            <v>-</v>
          </cell>
          <cell r="H39" t="str">
            <v>-</v>
          </cell>
          <cell r="I39" t="str">
            <v>-</v>
          </cell>
          <cell r="J39" t="str">
            <v>-</v>
          </cell>
          <cell r="K39" t="str">
            <v>-</v>
          </cell>
          <cell r="L39" t="str">
            <v>-</v>
          </cell>
          <cell r="M39" t="str">
            <v>-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 t="str">
            <v>ПФО</v>
          </cell>
          <cell r="W39">
            <v>35</v>
          </cell>
          <cell r="X39" t="str">
            <v>Первенство России</v>
          </cell>
          <cell r="Y39" t="str">
            <v>Дистанция-лыжная; 
дистанция-лыжная-связка;
дистанция-лыжная-группа</v>
          </cell>
          <cell r="AA39" t="str">
            <v>Юноши, девушки</v>
          </cell>
          <cell r="AB39" t="str">
            <v>14-15 лет</v>
          </cell>
          <cell r="AC39">
            <v>46078</v>
          </cell>
          <cell r="AD39">
            <v>46083</v>
          </cell>
          <cell r="AE39" t="str">
            <v>Россия</v>
          </cell>
          <cell r="AF39" t="str">
            <v>Удмуртская Республика, г.Ижевск</v>
          </cell>
          <cell r="AG39" t="str">
            <v>СОЛК им. Галины Кулаковой</v>
          </cell>
          <cell r="AH39">
            <v>100</v>
          </cell>
          <cell r="AI39">
            <v>80</v>
          </cell>
          <cell r="AJ39">
            <v>20</v>
          </cell>
          <cell r="AK39" t="str">
            <v>-</v>
          </cell>
          <cell r="AL39">
            <v>37.950000000000003</v>
          </cell>
          <cell r="AM39" t="str">
            <v>-</v>
          </cell>
        </row>
        <row r="40">
          <cell r="E40">
            <v>38785</v>
          </cell>
          <cell r="F40" t="str">
            <v>2084740019045948</v>
          </cell>
          <cell r="V40" t="str">
            <v>УрФО</v>
          </cell>
          <cell r="W40">
            <v>36</v>
          </cell>
          <cell r="X40" t="str">
            <v>Чемпионат России</v>
          </cell>
          <cell r="Y40" t="str">
            <v>Дистанция-лыжная; 
дистанция-лыжная-связка;
дистанция-лыжная-группа</v>
          </cell>
          <cell r="AA40" t="str">
            <v>Мужчины, женщины</v>
          </cell>
          <cell r="AB40" t="str">
            <v>22 и старше</v>
          </cell>
          <cell r="AC40">
            <v>46092</v>
          </cell>
          <cell r="AD40">
            <v>46097</v>
          </cell>
          <cell r="AE40" t="str">
            <v>Россия</v>
          </cell>
          <cell r="AF40" t="str">
            <v>Челябинская область, г.Златоуст</v>
          </cell>
          <cell r="AG40" t="str">
            <v>ЛБК им. С.И. Ишмуратовой</v>
          </cell>
          <cell r="AH40">
            <v>200</v>
          </cell>
          <cell r="AI40">
            <v>170</v>
          </cell>
          <cell r="AJ40">
            <v>30</v>
          </cell>
          <cell r="AK40" t="str">
            <v>-</v>
          </cell>
          <cell r="AL40">
            <v>1000</v>
          </cell>
          <cell r="AM40" t="str">
            <v>-</v>
          </cell>
        </row>
        <row r="41">
          <cell r="E41">
            <v>39089</v>
          </cell>
          <cell r="F41" t="str">
            <v>2084380023046078</v>
          </cell>
          <cell r="G41" t="str">
            <v>-</v>
          </cell>
          <cell r="H41" t="str">
            <v>-</v>
          </cell>
          <cell r="I41" t="str">
            <v>-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  <cell r="U41" t="str">
            <v>-</v>
          </cell>
          <cell r="V41" t="str">
            <v>СибФО</v>
          </cell>
          <cell r="W41">
            <v>37</v>
          </cell>
          <cell r="X41" t="str">
            <v>Межрегиональные соревнования</v>
          </cell>
          <cell r="Y41" t="str">
            <v xml:space="preserve">Дистанция-пешеходная;
дистанция-пешеходная-связка;
дистанция-пешеходная-группа </v>
          </cell>
          <cell r="AA41" t="str">
            <v>Мужчины, женщины</v>
          </cell>
          <cell r="AB41" t="str">
            <v>22 и старше</v>
          </cell>
          <cell r="AC41">
            <v>46102</v>
          </cell>
          <cell r="AD41">
            <v>46105</v>
          </cell>
          <cell r="AE41" t="str">
            <v>Россия</v>
          </cell>
          <cell r="AF41" t="str">
            <v>Иркутская область, г.Тайшет</v>
          </cell>
          <cell r="AH41">
            <v>100</v>
          </cell>
          <cell r="AI41">
            <v>80</v>
          </cell>
          <cell r="AJ41">
            <v>20</v>
          </cell>
          <cell r="AK41" t="str">
            <v>-</v>
          </cell>
          <cell r="AL41" t="str">
            <v>-</v>
          </cell>
          <cell r="AM41" t="str">
            <v>-</v>
          </cell>
        </row>
        <row r="42">
          <cell r="E42">
            <v>39092</v>
          </cell>
          <cell r="F42" t="str">
            <v>2084380023046079</v>
          </cell>
          <cell r="G42" t="str">
            <v>-</v>
          </cell>
          <cell r="H42" t="str">
            <v>-</v>
          </cell>
          <cell r="I42" t="str">
            <v>-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-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  <cell r="U42" t="str">
            <v>-</v>
          </cell>
          <cell r="V42" t="str">
            <v>СибФО</v>
          </cell>
          <cell r="W42">
            <v>38</v>
          </cell>
          <cell r="X42" t="str">
            <v>Межрегиональные соревнования</v>
          </cell>
          <cell r="Y42" t="str">
            <v xml:space="preserve">Дистанция-пешеходная;
дистанция-пешеходная-связка;
дистанция-пешеходная-группа </v>
          </cell>
          <cell r="AA42" t="str">
            <v>Юниоры, юниорки</v>
          </cell>
          <cell r="AB42" t="str">
            <v>16-21 год</v>
          </cell>
          <cell r="AC42">
            <v>46102</v>
          </cell>
          <cell r="AD42">
            <v>46105</v>
          </cell>
          <cell r="AE42" t="str">
            <v>Россия</v>
          </cell>
          <cell r="AF42" t="str">
            <v>Иркутская область, г.Тайшет</v>
          </cell>
          <cell r="AH42">
            <v>100</v>
          </cell>
          <cell r="AI42">
            <v>80</v>
          </cell>
          <cell r="AJ42">
            <v>20</v>
          </cell>
          <cell r="AK42" t="str">
            <v>-</v>
          </cell>
          <cell r="AL42" t="str">
            <v>-</v>
          </cell>
          <cell r="AM42" t="str">
            <v>-</v>
          </cell>
        </row>
        <row r="43">
          <cell r="E43">
            <v>39276</v>
          </cell>
          <cell r="F43" t="str">
            <v>2084380023046080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  <cell r="U43" t="str">
            <v>-</v>
          </cell>
          <cell r="V43" t="str">
            <v>СибФО</v>
          </cell>
          <cell r="W43">
            <v>39</v>
          </cell>
          <cell r="X43" t="str">
            <v>Межрегиональные соревнования</v>
          </cell>
          <cell r="Y43" t="str">
            <v xml:space="preserve">Дистанция-пешеходная;
дистанция-пешеходная-связка;
дистанция-пешеходная-группа </v>
          </cell>
          <cell r="AA43" t="str">
            <v>Юноши, девушки</v>
          </cell>
          <cell r="AB43" t="str">
            <v>14-15 лет</v>
          </cell>
          <cell r="AC43">
            <v>46102</v>
          </cell>
          <cell r="AD43">
            <v>46105</v>
          </cell>
          <cell r="AE43" t="str">
            <v>Россия</v>
          </cell>
          <cell r="AF43" t="str">
            <v>Иркутская область, г.Тайшет</v>
          </cell>
          <cell r="AH43">
            <v>100</v>
          </cell>
          <cell r="AI43">
            <v>80</v>
          </cell>
          <cell r="AJ43">
            <v>20</v>
          </cell>
          <cell r="AK43" t="str">
            <v>-</v>
          </cell>
          <cell r="AL43" t="str">
            <v>-</v>
          </cell>
          <cell r="AM43" t="str">
            <v>-</v>
          </cell>
        </row>
        <row r="44">
          <cell r="E44">
            <v>39279</v>
          </cell>
          <cell r="F44" t="str">
            <v>2084380023046081</v>
          </cell>
          <cell r="G44" t="str">
            <v>-</v>
          </cell>
          <cell r="H44" t="str">
            <v>-</v>
          </cell>
          <cell r="I44" t="str">
            <v>-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  <cell r="U44" t="str">
            <v>-</v>
          </cell>
          <cell r="V44" t="str">
            <v>СибФО</v>
          </cell>
          <cell r="W44">
            <v>40</v>
          </cell>
          <cell r="X44" t="str">
            <v>Межрегиональные соревнования</v>
          </cell>
          <cell r="Y44" t="str">
            <v xml:space="preserve">Дистанция-пешеходная;
дистанция-пешеходная-связка;
дистанция-пешеходная-группа </v>
          </cell>
          <cell r="AA44" t="str">
            <v>Мальчики, девочки</v>
          </cell>
          <cell r="AB44" t="str">
            <v>8-13 лет</v>
          </cell>
          <cell r="AC44">
            <v>46102</v>
          </cell>
          <cell r="AD44">
            <v>46105</v>
          </cell>
          <cell r="AE44" t="str">
            <v>Россия</v>
          </cell>
          <cell r="AF44" t="str">
            <v>Иркутская область, г.Тайшет</v>
          </cell>
          <cell r="AH44">
            <v>100</v>
          </cell>
          <cell r="AI44">
            <v>80</v>
          </cell>
          <cell r="AJ44">
            <v>20</v>
          </cell>
          <cell r="AK44" t="str">
            <v>-</v>
          </cell>
          <cell r="AL44" t="str">
            <v>-</v>
          </cell>
          <cell r="AM44" t="str">
            <v>-</v>
          </cell>
        </row>
        <row r="45">
          <cell r="E45">
            <v>39282</v>
          </cell>
          <cell r="F45" t="str">
            <v>2084010023046082</v>
          </cell>
          <cell r="G45" t="str">
            <v>-</v>
          </cell>
          <cell r="H45" t="str">
            <v>-</v>
          </cell>
          <cell r="I45" t="str">
            <v>-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  <cell r="P45" t="str">
            <v>-</v>
          </cell>
          <cell r="Q45" t="str">
            <v>-</v>
          </cell>
          <cell r="R45" t="str">
            <v>-</v>
          </cell>
          <cell r="S45" t="str">
            <v>-</v>
          </cell>
          <cell r="T45" t="str">
            <v>-</v>
          </cell>
          <cell r="U45" t="str">
            <v>-</v>
          </cell>
          <cell r="V45" t="str">
            <v>ЮФО</v>
          </cell>
          <cell r="W45">
            <v>41</v>
          </cell>
          <cell r="X45" t="str">
            <v>Межрегиональные соревнования</v>
          </cell>
          <cell r="Y45" t="str">
            <v>Дистанция-комбинированная</v>
          </cell>
          <cell r="AA45" t="str">
            <v>Мужчины, женщины</v>
          </cell>
          <cell r="AB45" t="str">
            <v>22 и старше</v>
          </cell>
          <cell r="AC45">
            <v>46104</v>
          </cell>
          <cell r="AD45">
            <v>46109</v>
          </cell>
          <cell r="AE45" t="str">
            <v>Россия</v>
          </cell>
          <cell r="AF45" t="str">
            <v>Республика Адыгея, г.Майкоп</v>
          </cell>
          <cell r="AH45">
            <v>100</v>
          </cell>
          <cell r="AI45">
            <v>80</v>
          </cell>
          <cell r="AJ45">
            <v>20</v>
          </cell>
          <cell r="AK45" t="str">
            <v>-</v>
          </cell>
          <cell r="AL45" t="str">
            <v>-</v>
          </cell>
          <cell r="AM45" t="str">
            <v>-</v>
          </cell>
        </row>
        <row r="46">
          <cell r="E46">
            <v>38821</v>
          </cell>
          <cell r="F46" t="str">
            <v>в регионе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  <cell r="P46" t="str">
            <v>-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  <cell r="U46" t="str">
            <v>-</v>
          </cell>
          <cell r="V46" t="str">
            <v>УрФО</v>
          </cell>
          <cell r="W46">
            <v>42</v>
          </cell>
          <cell r="X46" t="str">
            <v>Кубок России</v>
          </cell>
          <cell r="Y46" t="str">
            <v xml:space="preserve">Дистанция-водная-каяк;
дистанция-водная-байдарка;
дистанция-водная-катамаран 2;
дистанция-водная-катамаран 4;
дистанция-водная-командная гонка </v>
          </cell>
          <cell r="AA46" t="str">
            <v>Мужчины, женщины</v>
          </cell>
          <cell r="AB46" t="str">
            <v>22 и старше</v>
          </cell>
          <cell r="AC46">
            <v>46128</v>
          </cell>
          <cell r="AD46">
            <v>46132</v>
          </cell>
          <cell r="AE46" t="str">
            <v>Россия</v>
          </cell>
          <cell r="AF46" t="str">
            <v>по назначению
(Свердловская область, д.Бекленищева)</v>
          </cell>
          <cell r="AH46">
            <v>100</v>
          </cell>
          <cell r="AI46">
            <v>80</v>
          </cell>
          <cell r="AJ46">
            <v>20</v>
          </cell>
          <cell r="AK46" t="str">
            <v>-</v>
          </cell>
          <cell r="AL46">
            <v>500</v>
          </cell>
          <cell r="AM46" t="str">
            <v>-</v>
          </cell>
        </row>
        <row r="47">
          <cell r="E47">
            <v>38874</v>
          </cell>
          <cell r="F47" t="str">
            <v>в регионе</v>
          </cell>
          <cell r="G47" t="str">
            <v>-</v>
          </cell>
          <cell r="H47" t="str">
            <v>-</v>
          </cell>
          <cell r="I47" t="str">
            <v>-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  <cell r="U47" t="str">
            <v>-</v>
          </cell>
          <cell r="V47" t="str">
            <v>УрФО</v>
          </cell>
          <cell r="W47">
            <v>43</v>
          </cell>
          <cell r="X47" t="str">
            <v>Чемпионат Уральского федерального округа</v>
          </cell>
          <cell r="Y47" t="str">
            <v>Северная ходьба</v>
          </cell>
          <cell r="AA47" t="str">
            <v>Мужчины, женщины</v>
          </cell>
          <cell r="AB47" t="str">
            <v>18 и старше</v>
          </cell>
          <cell r="AC47">
            <v>46129</v>
          </cell>
          <cell r="AD47">
            <v>46131</v>
          </cell>
          <cell r="AE47" t="str">
            <v>Россия</v>
          </cell>
          <cell r="AF47" t="str">
            <v>Свердловская область, г.Екатеринбург</v>
          </cell>
          <cell r="AH47">
            <v>100</v>
          </cell>
          <cell r="AI47">
            <v>80</v>
          </cell>
          <cell r="AJ47">
            <v>20</v>
          </cell>
          <cell r="AK47" t="str">
            <v>-</v>
          </cell>
          <cell r="AL47" t="str">
            <v>-</v>
          </cell>
          <cell r="AM47" t="str">
            <v>-</v>
          </cell>
        </row>
        <row r="48">
          <cell r="E48">
            <v>38834</v>
          </cell>
          <cell r="F48" t="str">
            <v>отозвано по решению водной комиссии</v>
          </cell>
          <cell r="G48" t="str">
            <v>-</v>
          </cell>
          <cell r="H48" t="str">
            <v>-</v>
          </cell>
          <cell r="I48" t="str">
            <v>-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-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  <cell r="U48" t="str">
            <v>-</v>
          </cell>
          <cell r="V48" t="str">
            <v>ПФО</v>
          </cell>
          <cell r="W48">
            <v>44</v>
          </cell>
          <cell r="X48" t="str">
            <v>Первенство России</v>
          </cell>
          <cell r="Y48" t="str">
            <v xml:space="preserve">Дистанция-водная-каяк;
дистанция-водная-байдарка;
дистанция-водная-катамаран 2;
дистанция-водная-катамаран 4;
дистанция-водная-командная гонка </v>
          </cell>
          <cell r="AA48" t="str">
            <v>Юниоры, юниорки</v>
          </cell>
          <cell r="AB48" t="str">
            <v>16-21 год</v>
          </cell>
          <cell r="AC48">
            <v>46132</v>
          </cell>
          <cell r="AD48">
            <v>46136</v>
          </cell>
          <cell r="AE48" t="str">
            <v>Россия</v>
          </cell>
          <cell r="AF48" t="str">
            <v>по назначению</v>
          </cell>
          <cell r="AH48">
            <v>100</v>
          </cell>
          <cell r="AI48">
            <v>80</v>
          </cell>
          <cell r="AJ48">
            <v>20</v>
          </cell>
          <cell r="AK48" t="str">
            <v>-</v>
          </cell>
          <cell r="AL48">
            <v>500</v>
          </cell>
          <cell r="AM48" t="str">
            <v>-</v>
          </cell>
        </row>
        <row r="49">
          <cell r="E49">
            <v>38980</v>
          </cell>
          <cell r="F49" t="str">
            <v>2084280018046060</v>
          </cell>
          <cell r="G49" t="str">
            <v>-</v>
          </cell>
          <cell r="H49" t="str">
            <v>-</v>
          </cell>
          <cell r="I49" t="str">
            <v>-</v>
          </cell>
          <cell r="J49" t="str">
            <v>-</v>
          </cell>
          <cell r="K49" t="str">
            <v>-</v>
          </cell>
          <cell r="L49" t="str">
            <v>-</v>
          </cell>
          <cell r="M49" t="str">
            <v>-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  <cell r="S49" t="str">
            <v>-</v>
          </cell>
          <cell r="T49" t="str">
            <v>-</v>
          </cell>
          <cell r="U49" t="str">
            <v>-</v>
          </cell>
          <cell r="V49" t="str">
            <v>ДВФО</v>
          </cell>
          <cell r="W49">
            <v>45</v>
          </cell>
          <cell r="X49" t="str">
            <v>Первенство Дальневосточного федерального округа</v>
          </cell>
          <cell r="Y49" t="str">
            <v xml:space="preserve">Дистанция-пешеходная;
дистанция-пешеходная-связка;
дистанция-пешеходная-группа </v>
          </cell>
          <cell r="AA49" t="str">
            <v>Юниоры, юниорки</v>
          </cell>
          <cell r="AB49" t="str">
            <v>16-21 год</v>
          </cell>
          <cell r="AC49">
            <v>46135</v>
          </cell>
          <cell r="AD49">
            <v>46138</v>
          </cell>
          <cell r="AE49" t="str">
            <v>Россия</v>
          </cell>
          <cell r="AF49" t="str">
            <v>Амурская область, п.Мухинка</v>
          </cell>
          <cell r="AH49">
            <v>100</v>
          </cell>
          <cell r="AI49">
            <v>80</v>
          </cell>
          <cell r="AJ49">
            <v>20</v>
          </cell>
          <cell r="AK49" t="str">
            <v>-</v>
          </cell>
          <cell r="AL49" t="str">
            <v>-</v>
          </cell>
          <cell r="AM49" t="str">
            <v>-</v>
          </cell>
        </row>
        <row r="50">
          <cell r="E50">
            <v>38981</v>
          </cell>
          <cell r="F50" t="str">
            <v>2084280018046061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  <cell r="S50" t="str">
            <v>-</v>
          </cell>
          <cell r="T50" t="str">
            <v>-</v>
          </cell>
          <cell r="U50" t="str">
            <v>-</v>
          </cell>
          <cell r="V50" t="str">
            <v>ДВФО</v>
          </cell>
          <cell r="W50">
            <v>46</v>
          </cell>
          <cell r="X50" t="str">
            <v>Первенство Дальневосточного федерального округа</v>
          </cell>
          <cell r="Y50" t="str">
            <v xml:space="preserve">Дистанция-пешеходная;
дистанция-пешеходная-связка;
дистанция-пешеходная-группа </v>
          </cell>
          <cell r="AA50" t="str">
            <v>Юноши, девушки</v>
          </cell>
          <cell r="AB50" t="str">
            <v>14-15 лет</v>
          </cell>
          <cell r="AC50">
            <v>46135</v>
          </cell>
          <cell r="AD50">
            <v>46138</v>
          </cell>
          <cell r="AE50" t="str">
            <v>Россия</v>
          </cell>
          <cell r="AF50" t="str">
            <v>Амурская область, п.Мухинка</v>
          </cell>
          <cell r="AH50">
            <v>100</v>
          </cell>
          <cell r="AI50">
            <v>80</v>
          </cell>
          <cell r="AJ50">
            <v>20</v>
          </cell>
          <cell r="AK50" t="str">
            <v>-</v>
          </cell>
          <cell r="AL50" t="str">
            <v>-</v>
          </cell>
          <cell r="AM50" t="str">
            <v>-</v>
          </cell>
        </row>
        <row r="51">
          <cell r="E51">
            <v>38982</v>
          </cell>
          <cell r="F51" t="str">
            <v>2084280018046062</v>
          </cell>
          <cell r="G51" t="str">
            <v>-</v>
          </cell>
          <cell r="H51" t="str">
            <v>-</v>
          </cell>
          <cell r="I51" t="str">
            <v>-</v>
          </cell>
          <cell r="J51" t="str">
            <v>-</v>
          </cell>
          <cell r="K51" t="str">
            <v>-</v>
          </cell>
          <cell r="L51" t="str">
            <v>-</v>
          </cell>
          <cell r="M51" t="str">
            <v>-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  <cell r="S51" t="str">
            <v>-</v>
          </cell>
          <cell r="T51" t="str">
            <v>-</v>
          </cell>
          <cell r="U51" t="str">
            <v>-</v>
          </cell>
          <cell r="V51" t="str">
            <v>ДВФО</v>
          </cell>
          <cell r="W51">
            <v>47</v>
          </cell>
          <cell r="X51" t="str">
            <v>Первенство Дальневосточного федерального округа</v>
          </cell>
          <cell r="Y51" t="str">
            <v xml:space="preserve">Дистанция-пешеходная;
дистанция-пешеходная-связка;
дистанция-пешеходная-группа </v>
          </cell>
          <cell r="AA51" t="str">
            <v>Мальчики, девочки</v>
          </cell>
          <cell r="AB51" t="str">
            <v>8-13 лет</v>
          </cell>
          <cell r="AC51">
            <v>46135</v>
          </cell>
          <cell r="AD51">
            <v>46138</v>
          </cell>
          <cell r="AE51" t="str">
            <v>Россия</v>
          </cell>
          <cell r="AF51" t="str">
            <v>Амурская область, п.Мухинка</v>
          </cell>
          <cell r="AH51">
            <v>100</v>
          </cell>
          <cell r="AI51">
            <v>80</v>
          </cell>
          <cell r="AJ51">
            <v>20</v>
          </cell>
          <cell r="AK51" t="str">
            <v>-</v>
          </cell>
          <cell r="AL51" t="str">
            <v>-</v>
          </cell>
          <cell r="AM51" t="str">
            <v>-</v>
          </cell>
        </row>
        <row r="52">
          <cell r="E52">
            <v>38847</v>
          </cell>
          <cell r="F52" t="str">
            <v>на согласовании Минспорта</v>
          </cell>
          <cell r="G52" t="str">
            <v>-</v>
          </cell>
          <cell r="H52" t="str">
            <v>-</v>
          </cell>
          <cell r="I52" t="str">
            <v>-</v>
          </cell>
          <cell r="J52" t="str">
            <v>-</v>
          </cell>
          <cell r="K52" t="str">
            <v>-</v>
          </cell>
          <cell r="L52" t="str">
            <v>-</v>
          </cell>
          <cell r="M52" t="str">
            <v>-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  <cell r="S52" t="str">
            <v>-</v>
          </cell>
          <cell r="T52" t="str">
            <v>-</v>
          </cell>
          <cell r="U52" t="str">
            <v>-</v>
          </cell>
          <cell r="V52" t="str">
            <v>ПФО</v>
          </cell>
          <cell r="W52">
            <v>48</v>
          </cell>
          <cell r="X52" t="str">
            <v>Всероссийские соревнования</v>
          </cell>
          <cell r="Y52" t="str">
            <v>Дистанция-на средствах передвижения</v>
          </cell>
          <cell r="Z52" t="str">
            <v>Вело</v>
          </cell>
          <cell r="AA52" t="str">
            <v>Мужчины, женщины</v>
          </cell>
          <cell r="AB52" t="str">
            <v>22 и старше</v>
          </cell>
          <cell r="AC52">
            <v>46135</v>
          </cell>
          <cell r="AD52">
            <v>46137</v>
          </cell>
          <cell r="AE52" t="str">
            <v>Россия</v>
          </cell>
          <cell r="AF52" t="str">
            <v>Оренбургская область, г.Оренбург</v>
          </cell>
          <cell r="AH52">
            <v>100</v>
          </cell>
          <cell r="AI52">
            <v>80</v>
          </cell>
          <cell r="AJ52">
            <v>20</v>
          </cell>
          <cell r="AK52" t="str">
            <v>-</v>
          </cell>
          <cell r="AL52">
            <v>250</v>
          </cell>
          <cell r="AM52" t="str">
            <v>-</v>
          </cell>
        </row>
        <row r="53">
          <cell r="E53">
            <v>39286</v>
          </cell>
          <cell r="F53" t="str">
            <v>на согласовании Минспорта</v>
          </cell>
          <cell r="G53" t="str">
            <v>-</v>
          </cell>
          <cell r="H53" t="str">
            <v>-</v>
          </cell>
          <cell r="I53" t="str">
            <v>-</v>
          </cell>
          <cell r="J53" t="str">
            <v>-</v>
          </cell>
          <cell r="K53" t="str">
            <v>-</v>
          </cell>
          <cell r="L53" t="str">
            <v>-</v>
          </cell>
          <cell r="M53" t="str">
            <v>-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  <cell r="S53" t="str">
            <v>-</v>
          </cell>
          <cell r="T53" t="str">
            <v>-</v>
          </cell>
          <cell r="U53" t="str">
            <v>-</v>
          </cell>
          <cell r="V53" t="str">
            <v>ПФО</v>
          </cell>
          <cell r="W53">
            <v>49</v>
          </cell>
          <cell r="X53" t="str">
            <v>Межрегиональные соревнования</v>
          </cell>
          <cell r="Y53" t="str">
            <v>Дистанция-на средствах передвижения;
дистанция-на средствах передвижения-группа</v>
          </cell>
          <cell r="Z53" t="str">
            <v>Вело</v>
          </cell>
          <cell r="AA53" t="str">
            <v>Юноши, девушки</v>
          </cell>
          <cell r="AB53" t="str">
            <v>14-15 лет</v>
          </cell>
          <cell r="AC53">
            <v>46135</v>
          </cell>
          <cell r="AD53">
            <v>46139</v>
          </cell>
          <cell r="AE53" t="str">
            <v>Россия</v>
          </cell>
          <cell r="AF53" t="str">
            <v>Оренбургская область, г.Оренбург</v>
          </cell>
          <cell r="AH53">
            <v>100</v>
          </cell>
          <cell r="AI53">
            <v>80</v>
          </cell>
          <cell r="AJ53">
            <v>20</v>
          </cell>
          <cell r="AK53" t="str">
            <v>-</v>
          </cell>
          <cell r="AL53" t="str">
            <v>-</v>
          </cell>
          <cell r="AM53" t="str">
            <v>-</v>
          </cell>
        </row>
        <row r="54">
          <cell r="E54">
            <v>38826</v>
          </cell>
          <cell r="F54" t="str">
            <v>на согласовании Минспорта</v>
          </cell>
          <cell r="G54" t="str">
            <v>-</v>
          </cell>
          <cell r="H54" t="str">
            <v>-</v>
          </cell>
          <cell r="I54" t="str">
            <v>-</v>
          </cell>
          <cell r="J54" t="str">
            <v>-</v>
          </cell>
          <cell r="K54" t="str">
            <v>-</v>
          </cell>
          <cell r="L54" t="str">
            <v>-</v>
          </cell>
          <cell r="M54" t="str">
            <v>-</v>
          </cell>
          <cell r="N54" t="str">
            <v>-</v>
          </cell>
          <cell r="O54" t="str">
            <v>-</v>
          </cell>
          <cell r="P54" t="str">
            <v>-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  <cell r="U54" t="str">
            <v>-</v>
          </cell>
          <cell r="V54" t="str">
            <v>ПФО</v>
          </cell>
          <cell r="W54">
            <v>50</v>
          </cell>
          <cell r="X54" t="str">
            <v>Кубок России</v>
          </cell>
          <cell r="Y54" t="str">
            <v>Дистанция-на средствах передвижения-группа</v>
          </cell>
          <cell r="Z54" t="str">
            <v>Вело</v>
          </cell>
          <cell r="AA54" t="str">
            <v>Мужчины, женщины</v>
          </cell>
          <cell r="AB54" t="str">
            <v>22 и старше</v>
          </cell>
          <cell r="AC54">
            <v>46137</v>
          </cell>
          <cell r="AD54">
            <v>46139</v>
          </cell>
          <cell r="AE54" t="str">
            <v>Россия</v>
          </cell>
          <cell r="AF54" t="str">
            <v>по назначению
(Оренбургская область, г.Оренбург)</v>
          </cell>
          <cell r="AH54">
            <v>100</v>
          </cell>
          <cell r="AI54">
            <v>80</v>
          </cell>
          <cell r="AJ54">
            <v>20</v>
          </cell>
          <cell r="AK54" t="str">
            <v>-</v>
          </cell>
          <cell r="AL54">
            <v>300</v>
          </cell>
          <cell r="AM54" t="str">
            <v>-</v>
          </cell>
        </row>
        <row r="55">
          <cell r="E55">
            <v>38848</v>
          </cell>
          <cell r="F55" t="str">
            <v>2084120021045988</v>
          </cell>
          <cell r="G55" t="str">
            <v>-</v>
          </cell>
          <cell r="H55" t="str">
            <v>-</v>
          </cell>
          <cell r="I55" t="str">
            <v>-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  <cell r="O55" t="str">
            <v>-</v>
          </cell>
          <cell r="P55" t="str">
            <v>-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  <cell r="U55" t="str">
            <v>-</v>
          </cell>
          <cell r="V55" t="str">
            <v>ПФО</v>
          </cell>
          <cell r="W55">
            <v>51</v>
          </cell>
          <cell r="X55" t="str">
            <v>Всероссийские соревнования</v>
          </cell>
          <cell r="Y55" t="str">
            <v xml:space="preserve">Дистанция-пешеходная;
дистанция-пешеходная-связка;
дистанция-пешеходная-группа </v>
          </cell>
          <cell r="AA55" t="str">
            <v>Мужчины, женщины</v>
          </cell>
          <cell r="AB55" t="str">
            <v>22 и старше</v>
          </cell>
          <cell r="AC55">
            <v>46141</v>
          </cell>
          <cell r="AD55">
            <v>46146</v>
          </cell>
          <cell r="AE55" t="str">
            <v>Россия</v>
          </cell>
          <cell r="AF55" t="str">
            <v>Республика Марий Эл, п.Куяр</v>
          </cell>
          <cell r="AH55">
            <v>250</v>
          </cell>
          <cell r="AI55">
            <v>200</v>
          </cell>
          <cell r="AJ55">
            <v>50</v>
          </cell>
          <cell r="AK55" t="str">
            <v>-</v>
          </cell>
          <cell r="AL55">
            <v>600</v>
          </cell>
          <cell r="AM55" t="str">
            <v>-</v>
          </cell>
        </row>
        <row r="56">
          <cell r="E56">
            <v>38849</v>
          </cell>
          <cell r="F56" t="str">
            <v>2084120021045989</v>
          </cell>
          <cell r="G56" t="str">
            <v>-</v>
          </cell>
          <cell r="H56" t="str">
            <v>-</v>
          </cell>
          <cell r="I56" t="str">
            <v>-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-</v>
          </cell>
          <cell r="N56" t="str">
            <v>-</v>
          </cell>
          <cell r="O56" t="str">
            <v>-</v>
          </cell>
          <cell r="P56" t="str">
            <v>-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  <cell r="U56" t="str">
            <v>-</v>
          </cell>
          <cell r="V56" t="str">
            <v>ПФО</v>
          </cell>
          <cell r="W56">
            <v>52</v>
          </cell>
          <cell r="X56" t="str">
            <v>Всероссийские соревнования</v>
          </cell>
          <cell r="Y56" t="str">
            <v xml:space="preserve">Дистанция-пешеходная;
дистанция-пешеходная-связка;
дистанция-пешеходная-группа </v>
          </cell>
          <cell r="AA56" t="str">
            <v>Юниоры, юниорки</v>
          </cell>
          <cell r="AB56" t="str">
            <v>16-21 год</v>
          </cell>
          <cell r="AC56">
            <v>46141</v>
          </cell>
          <cell r="AD56">
            <v>46146</v>
          </cell>
          <cell r="AE56" t="str">
            <v>Россия</v>
          </cell>
          <cell r="AF56" t="str">
            <v>Республика Марий Эл, п.Куяр</v>
          </cell>
          <cell r="AH56">
            <v>250</v>
          </cell>
          <cell r="AI56">
            <v>200</v>
          </cell>
          <cell r="AJ56">
            <v>50</v>
          </cell>
          <cell r="AK56" t="str">
            <v>-</v>
          </cell>
          <cell r="AL56">
            <v>37.950000000000003</v>
          </cell>
          <cell r="AM56" t="str">
            <v>-</v>
          </cell>
        </row>
        <row r="57">
          <cell r="E57">
            <v>38850</v>
          </cell>
          <cell r="F57" t="str">
            <v>2084120021045990</v>
          </cell>
          <cell r="G57" t="str">
            <v>-</v>
          </cell>
          <cell r="H57" t="str">
            <v>-</v>
          </cell>
          <cell r="I57" t="str">
            <v>-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-</v>
          </cell>
          <cell r="N57" t="str">
            <v>-</v>
          </cell>
          <cell r="O57" t="str">
            <v>-</v>
          </cell>
          <cell r="P57" t="str">
            <v>-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  <cell r="U57" t="str">
            <v>-</v>
          </cell>
          <cell r="V57" t="str">
            <v>ПФО</v>
          </cell>
          <cell r="W57">
            <v>53</v>
          </cell>
          <cell r="X57" t="str">
            <v>Всероссийские соревнования</v>
          </cell>
          <cell r="Y57" t="str">
            <v xml:space="preserve">Дистанция-пешеходная;
дистанция-пешеходная-связка;
дистанция-пешеходная-группа </v>
          </cell>
          <cell r="AA57" t="str">
            <v>Юноши, девушки</v>
          </cell>
          <cell r="AB57" t="str">
            <v>14-15 лет</v>
          </cell>
          <cell r="AC57">
            <v>46141</v>
          </cell>
          <cell r="AD57">
            <v>46146</v>
          </cell>
          <cell r="AE57" t="str">
            <v>Россия</v>
          </cell>
          <cell r="AF57" t="str">
            <v>Республика Марий Эл, п.Куяр</v>
          </cell>
          <cell r="AH57">
            <v>250</v>
          </cell>
          <cell r="AI57">
            <v>200</v>
          </cell>
          <cell r="AJ57">
            <v>50</v>
          </cell>
          <cell r="AK57" t="str">
            <v>-</v>
          </cell>
          <cell r="AL57">
            <v>37.950000000000003</v>
          </cell>
          <cell r="AM57" t="str">
            <v>-</v>
          </cell>
        </row>
        <row r="58">
          <cell r="E58">
            <v>38876</v>
          </cell>
          <cell r="F58" t="str">
            <v>2084220017046021</v>
          </cell>
          <cell r="G58" t="str">
            <v>-</v>
          </cell>
          <cell r="H58" t="str">
            <v>-</v>
          </cell>
          <cell r="I58" t="str">
            <v>-</v>
          </cell>
          <cell r="J58" t="str">
            <v>-</v>
          </cell>
          <cell r="K58" t="str">
            <v>-</v>
          </cell>
          <cell r="L58" t="str">
            <v>-</v>
          </cell>
          <cell r="M58" t="str">
            <v>-</v>
          </cell>
          <cell r="N58" t="str">
            <v>-</v>
          </cell>
          <cell r="O58" t="str">
            <v>-</v>
          </cell>
          <cell r="P58" t="str">
            <v>-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  <cell r="U58" t="str">
            <v>-</v>
          </cell>
          <cell r="V58" t="str">
            <v>СибФО</v>
          </cell>
          <cell r="W58">
            <v>54</v>
          </cell>
          <cell r="X58" t="str">
            <v>Чемпионат Сибирского федерального округа</v>
          </cell>
          <cell r="Y58" t="str">
            <v>Северная ходьба</v>
          </cell>
          <cell r="AA58" t="str">
            <v>Мужчины, женщины</v>
          </cell>
          <cell r="AB58" t="str">
            <v>18 и старше</v>
          </cell>
          <cell r="AC58">
            <v>46142</v>
          </cell>
          <cell r="AD58">
            <v>46144</v>
          </cell>
          <cell r="AE58" t="str">
            <v>Россия</v>
          </cell>
          <cell r="AF58" t="str">
            <v>Алтайский край, с.Нижнекаянча</v>
          </cell>
          <cell r="AH58">
            <v>100</v>
          </cell>
          <cell r="AI58">
            <v>80</v>
          </cell>
          <cell r="AJ58">
            <v>20</v>
          </cell>
          <cell r="AK58" t="str">
            <v>-</v>
          </cell>
          <cell r="AL58" t="str">
            <v>-</v>
          </cell>
          <cell r="AM58" t="str">
            <v>-</v>
          </cell>
        </row>
        <row r="59">
          <cell r="E59">
            <v>38851</v>
          </cell>
          <cell r="F59" t="str">
            <v>2084480021045991</v>
          </cell>
          <cell r="G59" t="str">
            <v>-</v>
          </cell>
          <cell r="H59" t="str">
            <v>-</v>
          </cell>
          <cell r="I59" t="str">
            <v>-</v>
          </cell>
          <cell r="J59" t="str">
            <v>-</v>
          </cell>
          <cell r="K59" t="str">
            <v>-</v>
          </cell>
          <cell r="L59" t="str">
            <v>-</v>
          </cell>
          <cell r="M59" t="str">
            <v>-</v>
          </cell>
          <cell r="N59" t="str">
            <v>-</v>
          </cell>
          <cell r="O59" t="str">
            <v>-</v>
          </cell>
          <cell r="P59" t="str">
            <v>-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  <cell r="U59" t="str">
            <v>-</v>
          </cell>
          <cell r="V59" t="str">
            <v>ЦФО</v>
          </cell>
          <cell r="W59">
            <v>55</v>
          </cell>
          <cell r="X59" t="str">
            <v>Всероссийские соревнования</v>
          </cell>
          <cell r="Y59" t="str">
            <v>Дистанция-пешеходная</v>
          </cell>
          <cell r="AA59" t="str">
            <v>Мужчины, женщины</v>
          </cell>
          <cell r="AB59" t="str">
            <v>22 и старше</v>
          </cell>
          <cell r="AC59">
            <v>46148</v>
          </cell>
          <cell r="AD59">
            <v>46152</v>
          </cell>
          <cell r="AE59" t="str">
            <v>Россия</v>
          </cell>
          <cell r="AF59" t="str">
            <v>Липецкая область, с.Аргамач-Пальна</v>
          </cell>
          <cell r="AH59">
            <v>100</v>
          </cell>
          <cell r="AI59">
            <v>80</v>
          </cell>
          <cell r="AJ59">
            <v>20</v>
          </cell>
          <cell r="AK59" t="str">
            <v>-</v>
          </cell>
          <cell r="AL59">
            <v>400</v>
          </cell>
          <cell r="AM59" t="str">
            <v>-</v>
          </cell>
        </row>
        <row r="60">
          <cell r="E60">
            <v>38852</v>
          </cell>
          <cell r="F60" t="str">
            <v>2084480021045992</v>
          </cell>
          <cell r="G60" t="str">
            <v>-</v>
          </cell>
          <cell r="H60" t="str">
            <v>-</v>
          </cell>
          <cell r="I60" t="str">
            <v>-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-</v>
          </cell>
          <cell r="N60" t="str">
            <v>-</v>
          </cell>
          <cell r="O60" t="str">
            <v>-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ЦФО</v>
          </cell>
          <cell r="W60">
            <v>56</v>
          </cell>
          <cell r="X60" t="str">
            <v>Всероссийские соревнования</v>
          </cell>
          <cell r="Y60" t="str">
            <v>Дистанция-пешеходная</v>
          </cell>
          <cell r="AA60" t="str">
            <v>Юниоры, юниорки</v>
          </cell>
          <cell r="AB60" t="str">
            <v>16-21 год</v>
          </cell>
          <cell r="AC60">
            <v>46148</v>
          </cell>
          <cell r="AD60">
            <v>46152</v>
          </cell>
          <cell r="AE60" t="str">
            <v>Россия</v>
          </cell>
          <cell r="AF60" t="str">
            <v>Липецкая область, с.Аргамач-Пальна</v>
          </cell>
          <cell r="AH60">
            <v>100</v>
          </cell>
          <cell r="AI60">
            <v>80</v>
          </cell>
          <cell r="AJ60">
            <v>20</v>
          </cell>
          <cell r="AK60" t="str">
            <v>-</v>
          </cell>
          <cell r="AL60">
            <v>9.75</v>
          </cell>
          <cell r="AM60" t="str">
            <v>-</v>
          </cell>
        </row>
        <row r="61">
          <cell r="E61">
            <v>38853</v>
          </cell>
          <cell r="F61" t="str">
            <v>2084480021045993</v>
          </cell>
          <cell r="G61" t="str">
            <v>-</v>
          </cell>
          <cell r="H61" t="str">
            <v>-</v>
          </cell>
          <cell r="I61" t="str">
            <v>-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-</v>
          </cell>
          <cell r="N61" t="str">
            <v>-</v>
          </cell>
          <cell r="O61" t="str">
            <v>-</v>
          </cell>
          <cell r="P61" t="str">
            <v>-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  <cell r="U61" t="str">
            <v>-</v>
          </cell>
          <cell r="V61" t="str">
            <v>ЦФО</v>
          </cell>
          <cell r="W61">
            <v>57</v>
          </cell>
          <cell r="X61" t="str">
            <v>Всероссийские соревнования</v>
          </cell>
          <cell r="Y61" t="str">
            <v>Дистанция-пешеходная</v>
          </cell>
          <cell r="AA61" t="str">
            <v>Юноши, девушки</v>
          </cell>
          <cell r="AB61" t="str">
            <v>14-15 лет</v>
          </cell>
          <cell r="AC61">
            <v>46148</v>
          </cell>
          <cell r="AD61">
            <v>46152</v>
          </cell>
          <cell r="AE61" t="str">
            <v>Россия</v>
          </cell>
          <cell r="AF61" t="str">
            <v>Липецкая область, с.Аргамач-Пальна</v>
          </cell>
          <cell r="AH61">
            <v>100</v>
          </cell>
          <cell r="AI61">
            <v>80</v>
          </cell>
          <cell r="AJ61">
            <v>20</v>
          </cell>
          <cell r="AK61" t="str">
            <v>-</v>
          </cell>
          <cell r="AL61">
            <v>9.75</v>
          </cell>
          <cell r="AM61" t="str">
            <v>-</v>
          </cell>
        </row>
        <row r="62">
          <cell r="E62">
            <v>39288</v>
          </cell>
          <cell r="F62" t="str">
            <v>2084630023046083</v>
          </cell>
          <cell r="G62" t="str">
            <v>-</v>
          </cell>
          <cell r="H62" t="str">
            <v>-</v>
          </cell>
          <cell r="I62" t="str">
            <v>-</v>
          </cell>
          <cell r="J62" t="str">
            <v>-</v>
          </cell>
          <cell r="K62" t="str">
            <v>-</v>
          </cell>
          <cell r="L62" t="str">
            <v>-</v>
          </cell>
          <cell r="M62" t="str">
            <v>-</v>
          </cell>
          <cell r="N62" t="str">
            <v>-</v>
          </cell>
          <cell r="O62" t="str">
            <v>-</v>
          </cell>
          <cell r="P62" t="str">
            <v>-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  <cell r="U62" t="str">
            <v>-</v>
          </cell>
          <cell r="V62" t="str">
            <v>ПФО</v>
          </cell>
          <cell r="W62">
            <v>58</v>
          </cell>
          <cell r="X62" t="str">
            <v>Межрегиональные соревнования</v>
          </cell>
          <cell r="Y62" t="str">
            <v>Дистанция-спелео;
дистанция-спелео-группа</v>
          </cell>
          <cell r="AA62" t="str">
            <v>Мужчины, женщины</v>
          </cell>
          <cell r="AB62" t="str">
            <v>22 и старше</v>
          </cell>
          <cell r="AC62">
            <v>46149</v>
          </cell>
          <cell r="AD62">
            <v>46152</v>
          </cell>
          <cell r="AE62" t="str">
            <v>Россия</v>
          </cell>
          <cell r="AF62" t="str">
            <v>Самарская область, п.Гаврилова Поляна</v>
          </cell>
          <cell r="AH62">
            <v>100</v>
          </cell>
          <cell r="AI62">
            <v>80</v>
          </cell>
          <cell r="AJ62">
            <v>20</v>
          </cell>
          <cell r="AK62" t="str">
            <v>-</v>
          </cell>
          <cell r="AL62" t="str">
            <v>-</v>
          </cell>
          <cell r="AM62" t="str">
            <v>-</v>
          </cell>
        </row>
        <row r="63">
          <cell r="E63">
            <v>38878</v>
          </cell>
          <cell r="F63" t="str">
            <v>2084250017046022</v>
          </cell>
          <cell r="G63" t="str">
            <v>-</v>
          </cell>
          <cell r="H63" t="str">
            <v>-</v>
          </cell>
          <cell r="I63" t="str">
            <v>-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-</v>
          </cell>
          <cell r="N63" t="str">
            <v>-</v>
          </cell>
          <cell r="O63" t="str">
            <v>-</v>
          </cell>
          <cell r="P63" t="str">
            <v>-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  <cell r="U63" t="str">
            <v>-</v>
          </cell>
          <cell r="V63" t="str">
            <v>ДВФО</v>
          </cell>
          <cell r="W63">
            <v>59</v>
          </cell>
          <cell r="X63" t="str">
            <v>Чемпионат Дальневосточного федерального округа</v>
          </cell>
          <cell r="Y63" t="str">
            <v xml:space="preserve">Дистанция-водная-каяк;
дистанция-водная-катамаран 2;
дистанция-водная-катамаран 4;
дистанция-водная-командная гонка </v>
          </cell>
          <cell r="AA63" t="str">
            <v>Мужчины, женщины</v>
          </cell>
          <cell r="AB63" t="str">
            <v>22 и старше</v>
          </cell>
          <cell r="AC63">
            <v>46149</v>
          </cell>
          <cell r="AD63">
            <v>46153</v>
          </cell>
          <cell r="AE63" t="str">
            <v>Россия</v>
          </cell>
          <cell r="AF63" t="str">
            <v>Приморский край, пгт.Терней</v>
          </cell>
          <cell r="AH63">
            <v>100</v>
          </cell>
          <cell r="AI63">
            <v>80</v>
          </cell>
          <cell r="AJ63">
            <v>20</v>
          </cell>
          <cell r="AK63" t="str">
            <v>-</v>
          </cell>
          <cell r="AL63" t="str">
            <v>-</v>
          </cell>
          <cell r="AM63" t="str">
            <v>-</v>
          </cell>
        </row>
        <row r="64">
          <cell r="E64">
            <v>38835</v>
          </cell>
          <cell r="F64" t="str">
            <v>в регионе</v>
          </cell>
          <cell r="G64" t="str">
            <v>-</v>
          </cell>
          <cell r="H64" t="str">
            <v>-</v>
          </cell>
          <cell r="I64" t="str">
            <v>-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-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  <cell r="U64" t="str">
            <v>-</v>
          </cell>
          <cell r="V64" t="str">
            <v>СКФО</v>
          </cell>
          <cell r="W64">
            <v>60</v>
          </cell>
          <cell r="X64" t="str">
            <v>Первенство России</v>
          </cell>
          <cell r="Y64" t="str">
            <v>Дистанция-горная-связка;
дистанция-горная-группа</v>
          </cell>
          <cell r="AA64" t="str">
            <v>Юниоры, юниорки</v>
          </cell>
          <cell r="AB64" t="str">
            <v>16-21 год</v>
          </cell>
          <cell r="AC64">
            <v>46155</v>
          </cell>
          <cell r="AD64">
            <v>46157</v>
          </cell>
          <cell r="AE64" t="str">
            <v>Россия</v>
          </cell>
          <cell r="AF64" t="str">
            <v>по назначению
(Кабардино-Балкарская Республика, с.Эльбрус)</v>
          </cell>
          <cell r="AH64">
            <v>100</v>
          </cell>
          <cell r="AI64">
            <v>80</v>
          </cell>
          <cell r="AJ64">
            <v>20</v>
          </cell>
          <cell r="AK64" t="str">
            <v>-</v>
          </cell>
          <cell r="AL64">
            <v>500</v>
          </cell>
          <cell r="AM64" t="str">
            <v>-</v>
          </cell>
        </row>
        <row r="65">
          <cell r="E65">
            <v>38879</v>
          </cell>
          <cell r="F65" t="str">
            <v>2084550017046023</v>
          </cell>
          <cell r="G65" t="str">
            <v>-</v>
          </cell>
          <cell r="H65" t="str">
            <v>-</v>
          </cell>
          <cell r="I65" t="str">
            <v>-</v>
          </cell>
          <cell r="J65" t="str">
            <v>-</v>
          </cell>
          <cell r="K65" t="str">
            <v>-</v>
          </cell>
          <cell r="L65" t="str">
            <v>-</v>
          </cell>
          <cell r="M65" t="str">
            <v>-</v>
          </cell>
          <cell r="N65" t="str">
            <v>-</v>
          </cell>
          <cell r="O65" t="str">
            <v>-</v>
          </cell>
          <cell r="P65" t="str">
            <v>-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  <cell r="U65" t="str">
            <v>-</v>
          </cell>
          <cell r="V65" t="str">
            <v>СибФО</v>
          </cell>
          <cell r="W65">
            <v>61</v>
          </cell>
          <cell r="X65" t="str">
            <v>Чемпионат Сибирского федерального округа</v>
          </cell>
          <cell r="Y65" t="str">
            <v xml:space="preserve">Дистанция-пешеходная;
дистанция-пешеходная-связка;
дистанция-пешеходная-группа </v>
          </cell>
          <cell r="AA65" t="str">
            <v>Мужчины, женщины</v>
          </cell>
          <cell r="AB65" t="str">
            <v>22 и старше</v>
          </cell>
          <cell r="AC65">
            <v>46155</v>
          </cell>
          <cell r="AD65">
            <v>46159</v>
          </cell>
          <cell r="AE65" t="str">
            <v>Россия</v>
          </cell>
          <cell r="AF65" t="str">
            <v>Омская область, г.Омск</v>
          </cell>
          <cell r="AH65">
            <v>100</v>
          </cell>
          <cell r="AI65">
            <v>80</v>
          </cell>
          <cell r="AJ65">
            <v>20</v>
          </cell>
          <cell r="AK65" t="str">
            <v>-</v>
          </cell>
          <cell r="AL65" t="str">
            <v>-</v>
          </cell>
          <cell r="AM65" t="str">
            <v>-</v>
          </cell>
        </row>
        <row r="66">
          <cell r="E66">
            <v>38984</v>
          </cell>
          <cell r="F66" t="str">
            <v>2084550018046063</v>
          </cell>
          <cell r="G66" t="str">
            <v>-</v>
          </cell>
          <cell r="H66" t="str">
            <v>-</v>
          </cell>
          <cell r="I66" t="str">
            <v>-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  <cell r="O66" t="str">
            <v>-</v>
          </cell>
          <cell r="P66" t="str">
            <v>-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  <cell r="U66" t="str">
            <v>-</v>
          </cell>
          <cell r="V66" t="str">
            <v>СибФО</v>
          </cell>
          <cell r="W66">
            <v>62</v>
          </cell>
          <cell r="X66" t="str">
            <v>Первенство Сибирского федерального округа</v>
          </cell>
          <cell r="Y66" t="str">
            <v xml:space="preserve">Дистанция-пешеходная;
дистанция-пешеходная-связка;
дистанция-пешеходная-группа </v>
          </cell>
          <cell r="AA66" t="str">
            <v>Юниоры, юниорки</v>
          </cell>
          <cell r="AB66" t="str">
            <v>16-21 год</v>
          </cell>
          <cell r="AC66">
            <v>46155</v>
          </cell>
          <cell r="AD66">
            <v>46159</v>
          </cell>
          <cell r="AE66" t="str">
            <v>Россия</v>
          </cell>
          <cell r="AF66" t="str">
            <v>Омская область, г.Омск</v>
          </cell>
          <cell r="AH66">
            <v>100</v>
          </cell>
          <cell r="AI66">
            <v>80</v>
          </cell>
          <cell r="AJ66">
            <v>20</v>
          </cell>
          <cell r="AK66" t="str">
            <v>-</v>
          </cell>
          <cell r="AL66" t="str">
            <v>-</v>
          </cell>
          <cell r="AM66" t="str">
            <v>-</v>
          </cell>
        </row>
        <row r="67">
          <cell r="E67">
            <v>38985</v>
          </cell>
          <cell r="F67" t="str">
            <v>2084550018046064</v>
          </cell>
          <cell r="G67" t="str">
            <v>-</v>
          </cell>
          <cell r="H67" t="str">
            <v>-</v>
          </cell>
          <cell r="I67" t="str">
            <v>-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-</v>
          </cell>
          <cell r="N67" t="str">
            <v>-</v>
          </cell>
          <cell r="O67" t="str">
            <v>-</v>
          </cell>
          <cell r="P67" t="str">
            <v>-</v>
          </cell>
          <cell r="Q67" t="str">
            <v>-</v>
          </cell>
          <cell r="R67" t="str">
            <v>-</v>
          </cell>
          <cell r="S67" t="str">
            <v>-</v>
          </cell>
          <cell r="T67" t="str">
            <v>-</v>
          </cell>
          <cell r="U67" t="str">
            <v>-</v>
          </cell>
          <cell r="V67" t="str">
            <v>СибФО</v>
          </cell>
          <cell r="W67">
            <v>63</v>
          </cell>
          <cell r="X67" t="str">
            <v>Первенство Сибирского федерального округа</v>
          </cell>
          <cell r="Y67" t="str">
            <v xml:space="preserve">Дистанция-пешеходная;
дистанция-пешеходная-связка;
дистанция-пешеходная-группа </v>
          </cell>
          <cell r="AA67" t="str">
            <v>Юноши, девушки</v>
          </cell>
          <cell r="AB67" t="str">
            <v>14-15 лет</v>
          </cell>
          <cell r="AC67">
            <v>46155</v>
          </cell>
          <cell r="AD67">
            <v>46159</v>
          </cell>
          <cell r="AE67" t="str">
            <v>Россия</v>
          </cell>
          <cell r="AF67" t="str">
            <v>Омская область, г.Омск</v>
          </cell>
          <cell r="AH67">
            <v>100</v>
          </cell>
          <cell r="AI67">
            <v>80</v>
          </cell>
          <cell r="AJ67">
            <v>20</v>
          </cell>
          <cell r="AK67" t="str">
            <v>-</v>
          </cell>
          <cell r="AL67" t="str">
            <v>-</v>
          </cell>
          <cell r="AM67" t="str">
            <v>-</v>
          </cell>
        </row>
        <row r="68">
          <cell r="E68">
            <v>38986</v>
          </cell>
          <cell r="F68" t="str">
            <v>2084550018046065</v>
          </cell>
          <cell r="G68" t="str">
            <v>-</v>
          </cell>
          <cell r="H68" t="str">
            <v>-</v>
          </cell>
          <cell r="I68" t="str">
            <v>-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-</v>
          </cell>
          <cell r="Q68" t="str">
            <v>-</v>
          </cell>
          <cell r="R68" t="str">
            <v>-</v>
          </cell>
          <cell r="S68" t="str">
            <v>-</v>
          </cell>
          <cell r="T68" t="str">
            <v>-</v>
          </cell>
          <cell r="U68" t="str">
            <v>-</v>
          </cell>
          <cell r="V68" t="str">
            <v>СибФО</v>
          </cell>
          <cell r="W68">
            <v>64</v>
          </cell>
          <cell r="X68" t="str">
            <v>Первенство Сибирского федерального округа</v>
          </cell>
          <cell r="Y68" t="str">
            <v xml:space="preserve">Дистанция-пешеходная;
дистанция-пешеходная-связка;
дистанция-пешеходная-группа </v>
          </cell>
          <cell r="AA68" t="str">
            <v>Мальчики, девочки</v>
          </cell>
          <cell r="AB68" t="str">
            <v>8-13 лет</v>
          </cell>
          <cell r="AC68">
            <v>46155</v>
          </cell>
          <cell r="AD68">
            <v>46159</v>
          </cell>
          <cell r="AE68" t="str">
            <v>Россия</v>
          </cell>
          <cell r="AF68" t="str">
            <v>Омская область, г.Омск</v>
          </cell>
          <cell r="AH68">
            <v>100</v>
          </cell>
          <cell r="AI68">
            <v>80</v>
          </cell>
          <cell r="AJ68">
            <v>20</v>
          </cell>
          <cell r="AK68" t="str">
            <v>-</v>
          </cell>
          <cell r="AL68" t="str">
            <v>-</v>
          </cell>
          <cell r="AM68" t="str">
            <v>-</v>
          </cell>
        </row>
        <row r="69">
          <cell r="E69">
            <v>38885</v>
          </cell>
          <cell r="F69" t="str">
            <v>2084500017046024</v>
          </cell>
          <cell r="G69" t="str">
            <v>-</v>
          </cell>
          <cell r="H69" t="str">
            <v>-</v>
          </cell>
          <cell r="I69" t="str">
            <v>-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-</v>
          </cell>
          <cell r="N69" t="str">
            <v>-</v>
          </cell>
          <cell r="O69" t="str">
            <v>-</v>
          </cell>
          <cell r="P69" t="str">
            <v>-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  <cell r="U69" t="str">
            <v>-</v>
          </cell>
          <cell r="V69" t="str">
            <v>ЦФО</v>
          </cell>
          <cell r="W69">
            <v>65</v>
          </cell>
          <cell r="X69" t="str">
            <v>Чемпионат Центрального федерального округа</v>
          </cell>
          <cell r="Y69" t="str">
            <v xml:space="preserve">Дистанция-водная-каяк;
дистанция-водная-байдарка;
дистанция-водная-катамаран 2;
дистанция-водная-катамаран 4;
дистанция-водная-командная гонка </v>
          </cell>
          <cell r="AA69" t="str">
            <v>Мужчины, женщины</v>
          </cell>
          <cell r="AB69" t="str">
            <v>22 и старше</v>
          </cell>
          <cell r="AC69">
            <v>46157</v>
          </cell>
          <cell r="AD69">
            <v>46159</v>
          </cell>
          <cell r="AE69" t="str">
            <v>Россия</v>
          </cell>
          <cell r="AF69" t="str">
            <v>Московская область, с.Царево</v>
          </cell>
          <cell r="AH69">
            <v>100</v>
          </cell>
          <cell r="AI69">
            <v>80</v>
          </cell>
          <cell r="AJ69">
            <v>20</v>
          </cell>
          <cell r="AK69" t="str">
            <v>-</v>
          </cell>
          <cell r="AL69" t="str">
            <v>-</v>
          </cell>
          <cell r="AM69" t="str">
            <v>-</v>
          </cell>
        </row>
        <row r="70">
          <cell r="E70">
            <v>39301</v>
          </cell>
          <cell r="F70" t="str">
            <v>2084260023046084</v>
          </cell>
          <cell r="G70" t="str">
            <v>-</v>
          </cell>
          <cell r="H70" t="str">
            <v>-</v>
          </cell>
          <cell r="I70" t="str">
            <v>-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-</v>
          </cell>
          <cell r="N70" t="str">
            <v>-</v>
          </cell>
          <cell r="O70" t="str">
            <v>-</v>
          </cell>
          <cell r="P70" t="str">
            <v>-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  <cell r="U70" t="str">
            <v>-</v>
          </cell>
          <cell r="V70" t="str">
            <v>СКФО</v>
          </cell>
          <cell r="W70">
            <v>66</v>
          </cell>
          <cell r="X70" t="str">
            <v>Межрегиональные соревнования</v>
          </cell>
          <cell r="Y70" t="str">
            <v>Северная ходьба</v>
          </cell>
          <cell r="AA70" t="str">
            <v>Мужчины, женщины</v>
          </cell>
          <cell r="AB70" t="str">
            <v>18 и старше</v>
          </cell>
          <cell r="AC70">
            <v>46157</v>
          </cell>
          <cell r="AD70">
            <v>46159</v>
          </cell>
          <cell r="AE70" t="str">
            <v>Россия</v>
          </cell>
          <cell r="AF70" t="str">
            <v>Ставропольский край, г.Ставрополь</v>
          </cell>
          <cell r="AH70">
            <v>100</v>
          </cell>
          <cell r="AI70">
            <v>80</v>
          </cell>
          <cell r="AJ70">
            <v>20</v>
          </cell>
          <cell r="AK70" t="str">
            <v>-</v>
          </cell>
          <cell r="AL70" t="str">
            <v>-</v>
          </cell>
          <cell r="AM70" t="str">
            <v>-</v>
          </cell>
        </row>
        <row r="71">
          <cell r="E71">
            <v>38796</v>
          </cell>
          <cell r="F71" t="str">
            <v>в регионе</v>
          </cell>
          <cell r="G71" t="str">
            <v>-</v>
          </cell>
          <cell r="H71" t="str">
            <v>-</v>
          </cell>
          <cell r="I71" t="str">
            <v>-</v>
          </cell>
          <cell r="J71" t="str">
            <v>-</v>
          </cell>
          <cell r="K71" t="str">
            <v>-</v>
          </cell>
          <cell r="L71" t="str">
            <v>-</v>
          </cell>
          <cell r="M71" t="str">
            <v>-</v>
          </cell>
          <cell r="N71" t="str">
            <v>-</v>
          </cell>
          <cell r="O71" t="str">
            <v>-</v>
          </cell>
          <cell r="P71" t="str">
            <v>-</v>
          </cell>
          <cell r="Q71" t="str">
            <v>-</v>
          </cell>
          <cell r="R71" t="str">
            <v>-</v>
          </cell>
          <cell r="S71" t="str">
            <v>-</v>
          </cell>
          <cell r="T71" t="str">
            <v>-</v>
          </cell>
          <cell r="U71" t="str">
            <v>-</v>
          </cell>
          <cell r="V71" t="str">
            <v>СКФО</v>
          </cell>
          <cell r="W71">
            <v>67</v>
          </cell>
          <cell r="X71" t="str">
            <v>Чемпионат России</v>
          </cell>
          <cell r="Y71" t="str">
            <v>Дистанция-горная-связка;
дистанция-горная-группа</v>
          </cell>
          <cell r="AA71" t="str">
            <v>Мужчины, женщины</v>
          </cell>
          <cell r="AB71" t="str">
            <v>22 и старше</v>
          </cell>
          <cell r="AC71">
            <v>46157</v>
          </cell>
          <cell r="AD71">
            <v>46160</v>
          </cell>
          <cell r="AE71" t="str">
            <v>Россия</v>
          </cell>
          <cell r="AF71" t="str">
            <v>по назначению
(Кабардино-Балкарская Республика, с.Эльбрус)</v>
          </cell>
          <cell r="AH71">
            <v>100</v>
          </cell>
          <cell r="AI71">
            <v>80</v>
          </cell>
          <cell r="AJ71">
            <v>20</v>
          </cell>
          <cell r="AK71" t="str">
            <v>-</v>
          </cell>
          <cell r="AL71">
            <v>600</v>
          </cell>
          <cell r="AM71" t="str">
            <v>-</v>
          </cell>
        </row>
        <row r="72">
          <cell r="E72">
            <v>38987</v>
          </cell>
          <cell r="F72" t="str">
            <v>2084640018046066</v>
          </cell>
          <cell r="G72" t="str">
            <v>-</v>
          </cell>
          <cell r="H72" t="str">
            <v>-</v>
          </cell>
          <cell r="I72" t="str">
            <v>-</v>
          </cell>
          <cell r="J72" t="str">
            <v>-</v>
          </cell>
          <cell r="K72" t="str">
            <v>-</v>
          </cell>
          <cell r="L72" t="str">
            <v>-</v>
          </cell>
          <cell r="M72" t="str">
            <v>-</v>
          </cell>
          <cell r="N72" t="str">
            <v>-</v>
          </cell>
          <cell r="O72" t="str">
            <v>-</v>
          </cell>
          <cell r="P72" t="str">
            <v>-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  <cell r="U72" t="str">
            <v>-</v>
          </cell>
          <cell r="V72" t="str">
            <v>ПФО</v>
          </cell>
          <cell r="W72">
            <v>68</v>
          </cell>
          <cell r="X72" t="str">
            <v>Первенство Приволжского федерального округа</v>
          </cell>
          <cell r="Y72" t="str">
            <v>Дистанция-на средствах передвижения;
дистанция-на средствах передвижения-группа</v>
          </cell>
          <cell r="Z72" t="str">
            <v>Вело</v>
          </cell>
          <cell r="AA72" t="str">
            <v>Юниоры, юниорки</v>
          </cell>
          <cell r="AB72" t="str">
            <v>16-21 год</v>
          </cell>
          <cell r="AC72">
            <v>46161</v>
          </cell>
          <cell r="AD72">
            <v>46165</v>
          </cell>
          <cell r="AE72" t="str">
            <v>Россия</v>
          </cell>
          <cell r="AF72" t="str">
            <v>Саратовская область, г.Хвалынск</v>
          </cell>
          <cell r="AH72">
            <v>200</v>
          </cell>
          <cell r="AI72">
            <v>180</v>
          </cell>
          <cell r="AJ72">
            <v>20</v>
          </cell>
          <cell r="AK72" t="str">
            <v>-</v>
          </cell>
          <cell r="AL72" t="str">
            <v>-</v>
          </cell>
          <cell r="AM72" t="str">
            <v>-</v>
          </cell>
        </row>
        <row r="73">
          <cell r="E73">
            <v>38988</v>
          </cell>
          <cell r="F73" t="str">
            <v>2084640018046067</v>
          </cell>
          <cell r="G73" t="str">
            <v>-</v>
          </cell>
          <cell r="H73" t="str">
            <v>-</v>
          </cell>
          <cell r="I73" t="str">
            <v>-</v>
          </cell>
          <cell r="J73" t="str">
            <v>-</v>
          </cell>
          <cell r="K73" t="str">
            <v>-</v>
          </cell>
          <cell r="L73" t="str">
            <v>-</v>
          </cell>
          <cell r="M73" t="str">
            <v>-</v>
          </cell>
          <cell r="N73" t="str">
            <v>-</v>
          </cell>
          <cell r="O73" t="str">
            <v>-</v>
          </cell>
          <cell r="P73" t="str">
            <v>-</v>
          </cell>
          <cell r="Q73" t="str">
            <v>-</v>
          </cell>
          <cell r="R73" t="str">
            <v>-</v>
          </cell>
          <cell r="S73" t="str">
            <v>-</v>
          </cell>
          <cell r="T73" t="str">
            <v>-</v>
          </cell>
          <cell r="U73" t="str">
            <v>-</v>
          </cell>
          <cell r="V73" t="str">
            <v>ПФО</v>
          </cell>
          <cell r="W73">
            <v>69</v>
          </cell>
          <cell r="X73" t="str">
            <v>Первенство Приволжского федерального округа</v>
          </cell>
          <cell r="Y73" t="str">
            <v xml:space="preserve">Дистанция-водная-каяк;
дистанция-водная-катамаран 2;
дистанция-водная-командная гонка </v>
          </cell>
          <cell r="AA73" t="str">
            <v>Юниоры, юниорки</v>
          </cell>
          <cell r="AB73" t="str">
            <v>16-21 год</v>
          </cell>
          <cell r="AC73">
            <v>46161</v>
          </cell>
          <cell r="AD73">
            <v>46165</v>
          </cell>
          <cell r="AE73" t="str">
            <v>Россия</v>
          </cell>
          <cell r="AF73" t="str">
            <v>Саратовская область, г.Балаково</v>
          </cell>
          <cell r="AH73">
            <v>100</v>
          </cell>
          <cell r="AI73">
            <v>80</v>
          </cell>
          <cell r="AJ73">
            <v>20</v>
          </cell>
          <cell r="AK73" t="str">
            <v>-</v>
          </cell>
          <cell r="AL73" t="str">
            <v>-</v>
          </cell>
          <cell r="AM73" t="str">
            <v>-</v>
          </cell>
        </row>
        <row r="74">
          <cell r="E74">
            <v>38989</v>
          </cell>
          <cell r="F74" t="str">
            <v>2084640018046068</v>
          </cell>
          <cell r="G74" t="str">
            <v>-</v>
          </cell>
          <cell r="H74" t="str">
            <v>-</v>
          </cell>
          <cell r="I74" t="str">
            <v>-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 t="str">
            <v>-</v>
          </cell>
          <cell r="T74" t="str">
            <v>-</v>
          </cell>
          <cell r="U74" t="str">
            <v>-</v>
          </cell>
          <cell r="V74" t="str">
            <v>ПФО</v>
          </cell>
          <cell r="W74">
            <v>70</v>
          </cell>
          <cell r="X74" t="str">
            <v>Первенство Приволжского федерального округа</v>
          </cell>
          <cell r="Y74" t="str">
            <v xml:space="preserve">Дистанция-пешеходная;
дистанция-пешеходная-связка;
дистанция-пешеходная-группа </v>
          </cell>
          <cell r="AA74" t="str">
            <v>Юниоры, юниорки</v>
          </cell>
          <cell r="AB74" t="str">
            <v>16-21 год</v>
          </cell>
          <cell r="AC74">
            <v>46161</v>
          </cell>
          <cell r="AD74">
            <v>46165</v>
          </cell>
          <cell r="AE74" t="str">
            <v>Россия</v>
          </cell>
          <cell r="AF74" t="str">
            <v>Саратовская область, г.Хвалынск</v>
          </cell>
          <cell r="AH74">
            <v>200</v>
          </cell>
          <cell r="AI74">
            <v>180</v>
          </cell>
          <cell r="AJ74">
            <v>20</v>
          </cell>
          <cell r="AK74" t="str">
            <v>-</v>
          </cell>
          <cell r="AL74" t="str">
            <v>-</v>
          </cell>
          <cell r="AM74" t="str">
            <v>-</v>
          </cell>
        </row>
        <row r="75">
          <cell r="E75">
            <v>38888</v>
          </cell>
          <cell r="F75" t="str">
            <v>2084770017046025</v>
          </cell>
          <cell r="G75" t="str">
            <v>-</v>
          </cell>
          <cell r="H75" t="str">
            <v>-</v>
          </cell>
          <cell r="I75" t="str">
            <v>-</v>
          </cell>
          <cell r="J75" t="str">
            <v>-</v>
          </cell>
          <cell r="K75" t="str">
            <v>-</v>
          </cell>
          <cell r="L75" t="str">
            <v>-</v>
          </cell>
          <cell r="M75" t="str">
            <v>-</v>
          </cell>
          <cell r="N75" t="str">
            <v>-</v>
          </cell>
          <cell r="O75" t="str">
            <v>-</v>
          </cell>
          <cell r="P75" t="str">
            <v>-</v>
          </cell>
          <cell r="Q75" t="str">
            <v>-</v>
          </cell>
          <cell r="R75" t="str">
            <v>-</v>
          </cell>
          <cell r="S75" t="str">
            <v>-</v>
          </cell>
          <cell r="T75" t="str">
            <v>-</v>
          </cell>
          <cell r="U75" t="str">
            <v>-</v>
          </cell>
          <cell r="V75" t="str">
            <v>ЦФО</v>
          </cell>
          <cell r="W75">
            <v>73</v>
          </cell>
          <cell r="X75" t="str">
            <v>Чемпионат Центрального федерального округа</v>
          </cell>
          <cell r="Y75" t="str">
            <v>Северная ходьба</v>
          </cell>
          <cell r="AA75" t="str">
            <v>Мужчины, женщины</v>
          </cell>
          <cell r="AB75" t="str">
            <v>18 и старше</v>
          </cell>
          <cell r="AC75">
            <v>46184</v>
          </cell>
          <cell r="AD75">
            <v>46185</v>
          </cell>
          <cell r="AE75" t="str">
            <v>Россия</v>
          </cell>
          <cell r="AF75" t="str">
            <v>г.Москва</v>
          </cell>
          <cell r="AH75">
            <v>100</v>
          </cell>
          <cell r="AI75">
            <v>80</v>
          </cell>
          <cell r="AJ75">
            <v>20</v>
          </cell>
          <cell r="AK75" t="str">
            <v>-</v>
          </cell>
          <cell r="AL75" t="str">
            <v>-</v>
          </cell>
          <cell r="AM75" t="str">
            <v>-</v>
          </cell>
        </row>
        <row r="76">
          <cell r="E76">
            <v>38889</v>
          </cell>
          <cell r="F76" t="str">
            <v>2084540017046026</v>
          </cell>
          <cell r="G76" t="str">
            <v>-</v>
          </cell>
          <cell r="H76" t="str">
            <v>-</v>
          </cell>
          <cell r="I76" t="str">
            <v>-</v>
          </cell>
          <cell r="J76" t="str">
            <v>-</v>
          </cell>
          <cell r="K76" t="str">
            <v>-</v>
          </cell>
          <cell r="L76" t="str">
            <v>-</v>
          </cell>
          <cell r="M76" t="str">
            <v>-</v>
          </cell>
          <cell r="N76" t="str">
            <v>-</v>
          </cell>
          <cell r="O76" t="str">
            <v>-</v>
          </cell>
          <cell r="P76" t="str">
            <v>-</v>
          </cell>
          <cell r="Q76" t="str">
            <v>-</v>
          </cell>
          <cell r="R76" t="str">
            <v>-</v>
          </cell>
          <cell r="S76" t="str">
            <v>-</v>
          </cell>
          <cell r="T76" t="str">
            <v>-</v>
          </cell>
          <cell r="U76" t="str">
            <v>-</v>
          </cell>
          <cell r="V76" t="str">
            <v>СибФО</v>
          </cell>
          <cell r="W76">
            <v>74</v>
          </cell>
          <cell r="X76" t="str">
            <v>Чемпионат Сибирского федерального округа</v>
          </cell>
          <cell r="Y76" t="str">
            <v>Дистанция-парусная</v>
          </cell>
          <cell r="AA76" t="str">
            <v>Мужчины, женщины</v>
          </cell>
          <cell r="AB76" t="str">
            <v>22 и старше</v>
          </cell>
          <cell r="AC76">
            <v>46184</v>
          </cell>
          <cell r="AD76">
            <v>46187</v>
          </cell>
          <cell r="AE76" t="str">
            <v>Россия</v>
          </cell>
          <cell r="AF76" t="str">
            <v>Новосибирская область, г.Новосибирск</v>
          </cell>
          <cell r="AH76">
            <v>100</v>
          </cell>
          <cell r="AI76">
            <v>80</v>
          </cell>
          <cell r="AJ76">
            <v>20</v>
          </cell>
          <cell r="AK76" t="str">
            <v>-</v>
          </cell>
          <cell r="AL76" t="str">
            <v>-</v>
          </cell>
          <cell r="AM76" t="str">
            <v>-</v>
          </cell>
        </row>
        <row r="77">
          <cell r="E77">
            <v>39305</v>
          </cell>
          <cell r="F77" t="str">
            <v>2084490023046085</v>
          </cell>
          <cell r="G77" t="str">
            <v>-</v>
          </cell>
          <cell r="H77" t="str">
            <v>-</v>
          </cell>
          <cell r="I77" t="str">
            <v>-</v>
          </cell>
          <cell r="J77" t="str">
            <v>-</v>
          </cell>
          <cell r="K77" t="str">
            <v>-</v>
          </cell>
          <cell r="L77" t="str">
            <v>-</v>
          </cell>
          <cell r="M77" t="str">
            <v>-</v>
          </cell>
          <cell r="N77" t="str">
            <v>-</v>
          </cell>
          <cell r="O77" t="str">
            <v>-</v>
          </cell>
          <cell r="P77" t="str">
            <v>-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  <cell r="U77" t="str">
            <v>-</v>
          </cell>
          <cell r="V77" t="str">
            <v>ДВФО</v>
          </cell>
          <cell r="W77">
            <v>75</v>
          </cell>
          <cell r="X77" t="str">
            <v>Межрегиональные соревнования</v>
          </cell>
          <cell r="Y77" t="str">
            <v xml:space="preserve">Дистанция-водная-каяк;
дистанция-водная-катамаран 2;
дистанция-водная-командная гонка </v>
          </cell>
          <cell r="AA77" t="str">
            <v>Мужчины, женщины</v>
          </cell>
          <cell r="AB77" t="str">
            <v>22 и старше</v>
          </cell>
          <cell r="AC77">
            <v>46184</v>
          </cell>
          <cell r="AD77">
            <v>46188</v>
          </cell>
          <cell r="AE77" t="str">
            <v>Россия</v>
          </cell>
          <cell r="AF77" t="str">
            <v>Магаданская область, г.Магадан</v>
          </cell>
          <cell r="AH77">
            <v>100</v>
          </cell>
          <cell r="AI77">
            <v>80</v>
          </cell>
          <cell r="AJ77">
            <v>20</v>
          </cell>
          <cell r="AK77" t="str">
            <v>-</v>
          </cell>
          <cell r="AL77" t="str">
            <v>-</v>
          </cell>
          <cell r="AM77" t="str">
            <v>-</v>
          </cell>
        </row>
        <row r="78">
          <cell r="E78">
            <v>38827</v>
          </cell>
          <cell r="F78" t="str">
            <v>2084770020045966</v>
          </cell>
          <cell r="G78" t="str">
            <v>-</v>
          </cell>
          <cell r="H78" t="str">
            <v>-</v>
          </cell>
          <cell r="I78" t="str">
            <v>-</v>
          </cell>
          <cell r="J78" t="str">
            <v>-</v>
          </cell>
          <cell r="K78" t="str">
            <v>-</v>
          </cell>
          <cell r="L78" t="str">
            <v>-</v>
          </cell>
          <cell r="M78" t="str">
            <v>-</v>
          </cell>
          <cell r="N78" t="str">
            <v>-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-</v>
          </cell>
          <cell r="T78" t="str">
            <v>-</v>
          </cell>
          <cell r="U78" t="str">
            <v>-</v>
          </cell>
          <cell r="V78" t="str">
            <v>ЦФО</v>
          </cell>
          <cell r="W78">
            <v>76</v>
          </cell>
          <cell r="X78" t="str">
            <v>Кубок России</v>
          </cell>
          <cell r="Y78" t="str">
            <v>Северная ходьба</v>
          </cell>
          <cell r="AA78" t="str">
            <v>Мужчины, женщины</v>
          </cell>
          <cell r="AB78" t="str">
            <v>18 и старше</v>
          </cell>
          <cell r="AC78">
            <v>46185</v>
          </cell>
          <cell r="AD78">
            <v>46187</v>
          </cell>
          <cell r="AE78" t="str">
            <v>Россия</v>
          </cell>
          <cell r="AF78" t="str">
            <v>г.Москва</v>
          </cell>
          <cell r="AH78">
            <v>200</v>
          </cell>
          <cell r="AI78">
            <v>180</v>
          </cell>
          <cell r="AJ78">
            <v>20</v>
          </cell>
          <cell r="AK78" t="str">
            <v>-</v>
          </cell>
          <cell r="AL78">
            <v>500</v>
          </cell>
          <cell r="AM78" t="str">
            <v>-</v>
          </cell>
        </row>
        <row r="79">
          <cell r="E79">
            <v>38890</v>
          </cell>
          <cell r="F79" t="str">
            <v>2084420017046027</v>
          </cell>
          <cell r="G79" t="str">
            <v>-</v>
          </cell>
          <cell r="H79" t="str">
            <v>-</v>
          </cell>
          <cell r="I79" t="str">
            <v>-</v>
          </cell>
          <cell r="J79" t="str">
            <v>-</v>
          </cell>
          <cell r="K79" t="str">
            <v>-</v>
          </cell>
          <cell r="L79" t="str">
            <v>-</v>
          </cell>
          <cell r="M79" t="str">
            <v>-</v>
          </cell>
          <cell r="N79" t="str">
            <v>-</v>
          </cell>
          <cell r="O79" t="str">
            <v>-</v>
          </cell>
          <cell r="P79" t="str">
            <v>-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  <cell r="U79" t="str">
            <v>-</v>
          </cell>
          <cell r="V79" t="str">
            <v>СибФО</v>
          </cell>
          <cell r="W79">
            <v>77</v>
          </cell>
          <cell r="X79" t="str">
            <v>Чемпионат Сибирского федерального округа</v>
          </cell>
          <cell r="Y79" t="str">
            <v xml:space="preserve">Дистанция-водная-каяк;
дистанция-водная-катамаран 2;
дистанция-водная-катамаран 4;
дистанция-водная-командная гонка </v>
          </cell>
          <cell r="AA79" t="str">
            <v>Мужчины, женщины</v>
          </cell>
          <cell r="AB79" t="str">
            <v>22 и старше</v>
          </cell>
          <cell r="AC79">
            <v>46191</v>
          </cell>
          <cell r="AD79">
            <v>46195</v>
          </cell>
          <cell r="AE79" t="str">
            <v>Россия</v>
          </cell>
          <cell r="AF79" t="str">
            <v>Кемеровская область – Кузбасс, п.Амзас</v>
          </cell>
          <cell r="AH79">
            <v>100</v>
          </cell>
          <cell r="AI79">
            <v>80</v>
          </cell>
          <cell r="AJ79">
            <v>20</v>
          </cell>
          <cell r="AK79" t="str">
            <v>-</v>
          </cell>
          <cell r="AL79" t="str">
            <v>-</v>
          </cell>
          <cell r="AM79" t="str">
            <v>-</v>
          </cell>
        </row>
        <row r="80">
          <cell r="E80">
            <v>38799</v>
          </cell>
          <cell r="F80" t="str">
            <v>в регионе</v>
          </cell>
          <cell r="G80" t="str">
            <v>-</v>
          </cell>
          <cell r="H80" t="str">
            <v>-</v>
          </cell>
          <cell r="I80" t="str">
            <v>-</v>
          </cell>
          <cell r="J80" t="str">
            <v>-</v>
          </cell>
          <cell r="K80" t="str">
            <v>-</v>
          </cell>
          <cell r="L80" t="str">
            <v>-</v>
          </cell>
          <cell r="M80" t="str">
            <v>-</v>
          </cell>
          <cell r="N80" t="str">
            <v>-</v>
          </cell>
          <cell r="O80" t="str">
            <v>-</v>
          </cell>
          <cell r="P80" t="str">
            <v>-</v>
          </cell>
          <cell r="Q80" t="str">
            <v>-</v>
          </cell>
          <cell r="R80" t="str">
            <v>-</v>
          </cell>
          <cell r="S80" t="str">
            <v>-</v>
          </cell>
          <cell r="T80" t="str">
            <v>-</v>
          </cell>
          <cell r="U80" t="str">
            <v>-</v>
          </cell>
          <cell r="V80" t="str">
            <v>СКФО</v>
          </cell>
          <cell r="W80">
            <v>78</v>
          </cell>
          <cell r="X80" t="str">
            <v>Чемпионат России</v>
          </cell>
          <cell r="Y80" t="str">
            <v xml:space="preserve">Дистанция-водная-каяк;
дистанция-водная-байдарка;
дистанция-водная-катамаран 2;
дистанция-водная-катамаран 4;
дистанция-водная-командная гонка </v>
          </cell>
          <cell r="AA80" t="str">
            <v>Мужчины, женщины</v>
          </cell>
          <cell r="AB80" t="str">
            <v>22 и старше</v>
          </cell>
          <cell r="AC80">
            <v>46288</v>
          </cell>
          <cell r="AD80">
            <v>46293</v>
          </cell>
          <cell r="AE80" t="str">
            <v>Россия</v>
          </cell>
          <cell r="AF80" t="str">
            <v>по назначению
(Республика Дагестан, с.Гергебиль)</v>
          </cell>
          <cell r="AH80">
            <v>200</v>
          </cell>
          <cell r="AI80">
            <v>180</v>
          </cell>
          <cell r="AJ80">
            <v>20</v>
          </cell>
          <cell r="AK80" t="str">
            <v>-</v>
          </cell>
          <cell r="AL80">
            <v>1000</v>
          </cell>
          <cell r="AM80" t="str">
            <v>-</v>
          </cell>
        </row>
        <row r="81">
          <cell r="E81">
            <v>38962</v>
          </cell>
          <cell r="F81" t="str">
            <v>2084160017046028</v>
          </cell>
          <cell r="G81" t="str">
            <v>-</v>
          </cell>
          <cell r="H81" t="str">
            <v>-</v>
          </cell>
          <cell r="I81" t="str">
            <v>-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-</v>
          </cell>
          <cell r="P81" t="str">
            <v>-</v>
          </cell>
          <cell r="Q81" t="str">
            <v>-</v>
          </cell>
          <cell r="R81" t="str">
            <v>-</v>
          </cell>
          <cell r="S81" t="str">
            <v>-</v>
          </cell>
          <cell r="T81" t="str">
            <v>-</v>
          </cell>
          <cell r="U81" t="str">
            <v>-</v>
          </cell>
          <cell r="V81" t="str">
            <v>ПФО</v>
          </cell>
          <cell r="W81">
            <v>79</v>
          </cell>
          <cell r="X81" t="str">
            <v>Чемпионат Приволжского федерального округа</v>
          </cell>
          <cell r="Y81" t="str">
            <v>Северная ходьба</v>
          </cell>
          <cell r="AA81" t="str">
            <v>Мужчины, женщины</v>
          </cell>
          <cell r="AB81" t="str">
            <v>18 и старше</v>
          </cell>
          <cell r="AC81">
            <v>46199</v>
          </cell>
          <cell r="AD81">
            <v>46201</v>
          </cell>
          <cell r="AE81" t="str">
            <v>Россия</v>
          </cell>
          <cell r="AF81" t="str">
            <v>Республика Татарстан, г.Казань</v>
          </cell>
          <cell r="AH81">
            <v>100</v>
          </cell>
          <cell r="AI81">
            <v>80</v>
          </cell>
          <cell r="AJ81">
            <v>20</v>
          </cell>
          <cell r="AK81" t="str">
            <v>-</v>
          </cell>
          <cell r="AL81" t="str">
            <v>-</v>
          </cell>
          <cell r="AM81" t="str">
            <v>-</v>
          </cell>
        </row>
        <row r="82">
          <cell r="E82">
            <v>38803</v>
          </cell>
          <cell r="F82" t="str">
            <v>2084740019045950</v>
          </cell>
          <cell r="G82" t="str">
            <v>-</v>
          </cell>
          <cell r="H82" t="str">
            <v>-</v>
          </cell>
          <cell r="I82" t="str">
            <v>-</v>
          </cell>
          <cell r="J82" t="str">
            <v>-</v>
          </cell>
          <cell r="K82" t="str">
            <v>-</v>
          </cell>
          <cell r="L82" t="str">
            <v>-</v>
          </cell>
          <cell r="M82" t="str">
            <v>-</v>
          </cell>
          <cell r="N82" t="str">
            <v>-</v>
          </cell>
          <cell r="O82" t="str">
            <v>-</v>
          </cell>
          <cell r="P82" t="str">
            <v>-</v>
          </cell>
          <cell r="Q82" t="str">
            <v>-</v>
          </cell>
          <cell r="R82" t="str">
            <v>-</v>
          </cell>
          <cell r="S82" t="str">
            <v>-</v>
          </cell>
          <cell r="T82" t="str">
            <v>-</v>
          </cell>
          <cell r="U82" t="str">
            <v>-</v>
          </cell>
          <cell r="V82" t="str">
            <v>УрФО</v>
          </cell>
          <cell r="W82">
            <v>80</v>
          </cell>
          <cell r="X82" t="str">
            <v>Чемпионат России</v>
          </cell>
          <cell r="Y82" t="str">
            <v>Дистанция-спелео;
дистанция-спелео-связка;
дистанция-спелео-группа</v>
          </cell>
          <cell r="AA82" t="str">
            <v>Мужчины, женщины</v>
          </cell>
          <cell r="AB82" t="str">
            <v>22 и старше</v>
          </cell>
          <cell r="AC82">
            <v>46201</v>
          </cell>
          <cell r="AD82">
            <v>46206</v>
          </cell>
          <cell r="AE82" t="str">
            <v>Россия</v>
          </cell>
          <cell r="AF82" t="str">
            <v>Челябинская область, п.Аракуль</v>
          </cell>
          <cell r="AH82">
            <v>100</v>
          </cell>
          <cell r="AI82">
            <v>80</v>
          </cell>
          <cell r="AJ82">
            <v>20</v>
          </cell>
          <cell r="AK82" t="str">
            <v>-</v>
          </cell>
          <cell r="AL82">
            <v>500</v>
          </cell>
          <cell r="AM82" t="str">
            <v>-</v>
          </cell>
        </row>
        <row r="83">
          <cell r="E83">
            <v>38828</v>
          </cell>
          <cell r="F83" t="str">
            <v>2084500020045967</v>
          </cell>
          <cell r="G83" t="str">
            <v>-</v>
          </cell>
          <cell r="H83" t="str">
            <v>-</v>
          </cell>
          <cell r="I83" t="str">
            <v>-</v>
          </cell>
          <cell r="J83" t="str">
            <v>-</v>
          </cell>
          <cell r="K83" t="str">
            <v>-</v>
          </cell>
          <cell r="L83" t="str">
            <v>-</v>
          </cell>
          <cell r="M83" t="str">
            <v>-</v>
          </cell>
          <cell r="N83" t="str">
            <v>-</v>
          </cell>
          <cell r="O83" t="str">
            <v>-</v>
          </cell>
          <cell r="P83" t="str">
            <v>-</v>
          </cell>
          <cell r="Q83" t="str">
            <v>-</v>
          </cell>
          <cell r="R83" t="str">
            <v>-</v>
          </cell>
          <cell r="S83" t="str">
            <v>-</v>
          </cell>
          <cell r="T83" t="str">
            <v>-</v>
          </cell>
          <cell r="U83" t="str">
            <v>-</v>
          </cell>
          <cell r="V83" t="str">
            <v>ЦФО</v>
          </cell>
          <cell r="W83">
            <v>81</v>
          </cell>
          <cell r="X83" t="str">
            <v>Кубок России</v>
          </cell>
          <cell r="Y83" t="str">
            <v xml:space="preserve">Дистанция-пешеходная;
дистанция-пешеходная-связка;
дистанция-пешеходная-группа </v>
          </cell>
          <cell r="AA83" t="str">
            <v>Мужчины, женщины</v>
          </cell>
          <cell r="AB83" t="str">
            <v>22 и старше</v>
          </cell>
          <cell r="AC83">
            <v>46204</v>
          </cell>
          <cell r="AD83">
            <v>46209</v>
          </cell>
          <cell r="AE83" t="str">
            <v>Россия</v>
          </cell>
          <cell r="AF83" t="str">
            <v>Московская область, пгт.им.Цюрупы</v>
          </cell>
          <cell r="AH83">
            <v>250</v>
          </cell>
          <cell r="AI83">
            <v>200</v>
          </cell>
          <cell r="AJ83">
            <v>50</v>
          </cell>
          <cell r="AK83" t="str">
            <v>-</v>
          </cell>
          <cell r="AL83">
            <v>800</v>
          </cell>
          <cell r="AM83" t="str">
            <v>-</v>
          </cell>
        </row>
        <row r="84">
          <cell r="E84">
            <v>38854</v>
          </cell>
          <cell r="F84" t="str">
            <v>2084500021045994</v>
          </cell>
          <cell r="G84" t="str">
            <v>-</v>
          </cell>
          <cell r="H84" t="str">
            <v>-</v>
          </cell>
          <cell r="I84" t="str">
            <v>-</v>
          </cell>
          <cell r="J84" t="str">
            <v>-</v>
          </cell>
          <cell r="K84" t="str">
            <v>-</v>
          </cell>
          <cell r="L84" t="str">
            <v>-</v>
          </cell>
          <cell r="M84" t="str">
            <v>-</v>
          </cell>
          <cell r="N84" t="str">
            <v>-</v>
          </cell>
          <cell r="O84" t="str">
            <v>-</v>
          </cell>
          <cell r="P84" t="str">
            <v>-</v>
          </cell>
          <cell r="Q84" t="str">
            <v>-</v>
          </cell>
          <cell r="R84" t="str">
            <v>-</v>
          </cell>
          <cell r="S84" t="str">
            <v>-</v>
          </cell>
          <cell r="T84" t="str">
            <v>-</v>
          </cell>
          <cell r="U84" t="str">
            <v>-</v>
          </cell>
          <cell r="V84" t="str">
            <v>ЦФО</v>
          </cell>
          <cell r="W84">
            <v>82</v>
          </cell>
          <cell r="X84" t="str">
            <v>Всероссийские соревнования</v>
          </cell>
          <cell r="Y84" t="str">
            <v xml:space="preserve">Дистанция-пешеходная;
дистанция-пешеходная-связка;
дистанция-пешеходная-группа </v>
          </cell>
          <cell r="AA84" t="str">
            <v>Юниоры, юниорки</v>
          </cell>
          <cell r="AB84" t="str">
            <v>16-21 год</v>
          </cell>
          <cell r="AC84">
            <v>46204</v>
          </cell>
          <cell r="AD84">
            <v>46209</v>
          </cell>
          <cell r="AE84" t="str">
            <v>Россия</v>
          </cell>
          <cell r="AF84" t="str">
            <v>Московская область, пгт.им.Цюрупы</v>
          </cell>
          <cell r="AH84">
            <v>250</v>
          </cell>
          <cell r="AI84">
            <v>200</v>
          </cell>
          <cell r="AJ84">
            <v>50</v>
          </cell>
          <cell r="AK84" t="str">
            <v>-</v>
          </cell>
          <cell r="AL84">
            <v>400</v>
          </cell>
          <cell r="AM84" t="str">
            <v>-</v>
          </cell>
        </row>
        <row r="85">
          <cell r="E85">
            <v>38855</v>
          </cell>
          <cell r="F85" t="str">
            <v>2084500021045995</v>
          </cell>
          <cell r="G85" t="str">
            <v>-</v>
          </cell>
          <cell r="H85" t="str">
            <v>-</v>
          </cell>
          <cell r="I85" t="str">
            <v>-</v>
          </cell>
          <cell r="J85" t="str">
            <v>-</v>
          </cell>
          <cell r="K85" t="str">
            <v>-</v>
          </cell>
          <cell r="L85" t="str">
            <v>-</v>
          </cell>
          <cell r="M85" t="str">
            <v>-</v>
          </cell>
          <cell r="N85" t="str">
            <v>-</v>
          </cell>
          <cell r="O85" t="str">
            <v>-</v>
          </cell>
          <cell r="P85" t="str">
            <v>-</v>
          </cell>
          <cell r="Q85" t="str">
            <v>-</v>
          </cell>
          <cell r="R85" t="str">
            <v>-</v>
          </cell>
          <cell r="S85" t="str">
            <v>-</v>
          </cell>
          <cell r="T85" t="str">
            <v>-</v>
          </cell>
          <cell r="U85" t="str">
            <v>-</v>
          </cell>
          <cell r="V85" t="str">
            <v>ЦФО</v>
          </cell>
          <cell r="W85">
            <v>83</v>
          </cell>
          <cell r="X85" t="str">
            <v>Всероссийские соревнования</v>
          </cell>
          <cell r="Y85" t="str">
            <v xml:space="preserve">Дистанция-пешеходная;
дистанция-пешеходная-связка;
дистанция-пешеходная-группа </v>
          </cell>
          <cell r="AA85" t="str">
            <v>Юноши, девушки</v>
          </cell>
          <cell r="AB85" t="str">
            <v>14-15 лет</v>
          </cell>
          <cell r="AC85">
            <v>46204</v>
          </cell>
          <cell r="AD85">
            <v>46209</v>
          </cell>
          <cell r="AE85" t="str">
            <v>Россия</v>
          </cell>
          <cell r="AF85" t="str">
            <v>Московская область, пгт.им.Цюрупы</v>
          </cell>
          <cell r="AH85">
            <v>250</v>
          </cell>
          <cell r="AI85">
            <v>200</v>
          </cell>
          <cell r="AJ85">
            <v>50</v>
          </cell>
          <cell r="AK85" t="str">
            <v>-</v>
          </cell>
          <cell r="AL85">
            <v>37.950000000000003</v>
          </cell>
          <cell r="AM85" t="str">
            <v>-</v>
          </cell>
        </row>
        <row r="86">
          <cell r="E86">
            <v>38836</v>
          </cell>
          <cell r="F86" t="str">
            <v>2084740022045973</v>
          </cell>
          <cell r="G86" t="str">
            <v>-</v>
          </cell>
          <cell r="H86" t="str">
            <v>-</v>
          </cell>
          <cell r="I86" t="str">
            <v>-</v>
          </cell>
          <cell r="J86" t="str">
            <v>-</v>
          </cell>
          <cell r="K86" t="str">
            <v>-</v>
          </cell>
          <cell r="L86" t="str">
            <v>-</v>
          </cell>
          <cell r="M86" t="str">
            <v>-</v>
          </cell>
          <cell r="N86" t="str">
            <v>-</v>
          </cell>
          <cell r="O86" t="str">
            <v>-</v>
          </cell>
          <cell r="P86" t="str">
            <v>-</v>
          </cell>
          <cell r="Q86" t="str">
            <v>-</v>
          </cell>
          <cell r="R86" t="str">
            <v>-</v>
          </cell>
          <cell r="S86" t="str">
            <v>-</v>
          </cell>
          <cell r="T86" t="str">
            <v>-</v>
          </cell>
          <cell r="U86" t="str">
            <v>-</v>
          </cell>
          <cell r="V86" t="str">
            <v>УрФО</v>
          </cell>
          <cell r="W86">
            <v>84</v>
          </cell>
          <cell r="X86" t="str">
            <v>Первенство России</v>
          </cell>
          <cell r="Y86" t="str">
            <v>Дистанция-спелео;
дистанция-спелео-связка;
дистанция-спелео-группа</v>
          </cell>
          <cell r="AA86" t="str">
            <v>Юниоры, юниорки</v>
          </cell>
          <cell r="AB86" t="str">
            <v>16-21 год</v>
          </cell>
          <cell r="AC86">
            <v>46206</v>
          </cell>
          <cell r="AD86">
            <v>46210</v>
          </cell>
          <cell r="AE86" t="str">
            <v>Россия</v>
          </cell>
          <cell r="AF86" t="str">
            <v>Челябинская область, п.Аракуль</v>
          </cell>
          <cell r="AH86">
            <v>100</v>
          </cell>
          <cell r="AI86">
            <v>80</v>
          </cell>
          <cell r="AJ86">
            <v>20</v>
          </cell>
          <cell r="AK86" t="str">
            <v>-</v>
          </cell>
          <cell r="AL86">
            <v>500</v>
          </cell>
          <cell r="AM86" t="str">
            <v>-</v>
          </cell>
        </row>
        <row r="87">
          <cell r="E87">
            <v>39329</v>
          </cell>
          <cell r="F87" t="str">
            <v>2084740023046086</v>
          </cell>
          <cell r="G87" t="str">
            <v>-</v>
          </cell>
          <cell r="H87" t="str">
            <v>-</v>
          </cell>
          <cell r="I87" t="str">
            <v>-</v>
          </cell>
          <cell r="J87" t="str">
            <v>-</v>
          </cell>
          <cell r="K87" t="str">
            <v>-</v>
          </cell>
          <cell r="L87" t="str">
            <v>-</v>
          </cell>
          <cell r="M87" t="str">
            <v>-</v>
          </cell>
          <cell r="N87" t="str">
            <v>-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 t="str">
            <v>-</v>
          </cell>
          <cell r="V87" t="str">
            <v>УрФО</v>
          </cell>
          <cell r="W87">
            <v>85</v>
          </cell>
          <cell r="X87" t="str">
            <v>Межрегиональные соревнования</v>
          </cell>
          <cell r="Y87" t="str">
            <v>Дистанция-спелео;
дистанция-спелео-связка</v>
          </cell>
          <cell r="AA87" t="str">
            <v>Юноши, девушки</v>
          </cell>
          <cell r="AB87" t="str">
            <v>14-15 лет</v>
          </cell>
          <cell r="AC87">
            <v>46206</v>
          </cell>
          <cell r="AD87">
            <v>46210</v>
          </cell>
          <cell r="AE87" t="str">
            <v>Россия</v>
          </cell>
          <cell r="AF87" t="str">
            <v>Челябинская область, п.Аракуль</v>
          </cell>
          <cell r="AH87">
            <v>100</v>
          </cell>
          <cell r="AI87">
            <v>80</v>
          </cell>
          <cell r="AJ87">
            <v>20</v>
          </cell>
          <cell r="AK87" t="str">
            <v>-</v>
          </cell>
          <cell r="AL87" t="str">
            <v>-</v>
          </cell>
          <cell r="AM87" t="str">
            <v>-</v>
          </cell>
        </row>
        <row r="88">
          <cell r="E88">
            <v>38804</v>
          </cell>
          <cell r="F88" t="str">
            <v>2084540019045952</v>
          </cell>
          <cell r="G88" t="str">
            <v>-</v>
          </cell>
          <cell r="H88" t="str">
            <v>-</v>
          </cell>
          <cell r="I88" t="str">
            <v>-</v>
          </cell>
          <cell r="J88" t="str">
            <v>-</v>
          </cell>
          <cell r="K88" t="str">
            <v>-</v>
          </cell>
          <cell r="L88" t="str">
            <v>-</v>
          </cell>
          <cell r="M88" t="str">
            <v>-</v>
          </cell>
          <cell r="N88" t="str">
            <v>-</v>
          </cell>
          <cell r="O88" t="str">
            <v>-</v>
          </cell>
          <cell r="P88" t="str">
            <v>-</v>
          </cell>
          <cell r="Q88" t="str">
            <v>-</v>
          </cell>
          <cell r="R88" t="str">
            <v>-</v>
          </cell>
          <cell r="S88" t="str">
            <v>-</v>
          </cell>
          <cell r="T88" t="str">
            <v>-</v>
          </cell>
          <cell r="U88" t="str">
            <v>-</v>
          </cell>
          <cell r="V88" t="str">
            <v>СибФО</v>
          </cell>
          <cell r="W88">
            <v>86</v>
          </cell>
          <cell r="X88" t="str">
            <v>Чемпионат России</v>
          </cell>
          <cell r="Y88" t="str">
            <v>Дистанция-парусная</v>
          </cell>
          <cell r="AA88" t="str">
            <v>Мужчины, женщины</v>
          </cell>
          <cell r="AB88" t="str">
            <v>22 и старше</v>
          </cell>
          <cell r="AC88">
            <v>46216</v>
          </cell>
          <cell r="AD88">
            <v>46221</v>
          </cell>
          <cell r="AE88" t="str">
            <v>Россия</v>
          </cell>
          <cell r="AF88" t="str">
            <v>Новосибирская область, п.Боровое</v>
          </cell>
          <cell r="AH88">
            <v>100</v>
          </cell>
          <cell r="AI88">
            <v>80</v>
          </cell>
          <cell r="AJ88">
            <v>20</v>
          </cell>
          <cell r="AK88" t="str">
            <v>-</v>
          </cell>
          <cell r="AL88">
            <v>300</v>
          </cell>
          <cell r="AM88" t="str">
            <v>-</v>
          </cell>
        </row>
        <row r="89">
          <cell r="E89">
            <v>38963</v>
          </cell>
          <cell r="F89" t="str">
            <v>в регионе</v>
          </cell>
          <cell r="G89" t="str">
            <v>-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  <cell r="R89" t="str">
            <v>-</v>
          </cell>
          <cell r="S89" t="str">
            <v>-</v>
          </cell>
          <cell r="T89" t="str">
            <v>-</v>
          </cell>
          <cell r="U89" t="str">
            <v>-</v>
          </cell>
          <cell r="V89" t="str">
            <v>СЗФО</v>
          </cell>
          <cell r="W89">
            <v>87</v>
          </cell>
          <cell r="X89" t="str">
            <v>Чемпионат Северо-Западного федерального округа</v>
          </cell>
          <cell r="Y89" t="str">
            <v>Северная ходьба</v>
          </cell>
          <cell r="AA89" t="str">
            <v>Мужчины, женщины</v>
          </cell>
          <cell r="AB89" t="str">
            <v>18 и старше</v>
          </cell>
          <cell r="AC89">
            <v>46220</v>
          </cell>
          <cell r="AD89">
            <v>46222</v>
          </cell>
          <cell r="AE89" t="str">
            <v>Россия</v>
          </cell>
          <cell r="AF89" t="str">
            <v>г.Санкт-Петербург</v>
          </cell>
          <cell r="AH89">
            <v>100</v>
          </cell>
          <cell r="AI89">
            <v>80</v>
          </cell>
          <cell r="AJ89">
            <v>20</v>
          </cell>
          <cell r="AK89" t="str">
            <v>-</v>
          </cell>
          <cell r="AL89" t="str">
            <v>-</v>
          </cell>
          <cell r="AM89" t="str">
            <v>-</v>
          </cell>
        </row>
        <row r="90">
          <cell r="E90">
            <v>38964</v>
          </cell>
          <cell r="F90" t="str">
            <v>2084250017046045</v>
          </cell>
          <cell r="G90" t="str">
            <v>-</v>
          </cell>
          <cell r="H90" t="str">
            <v>-</v>
          </cell>
          <cell r="I90" t="str">
            <v>-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-</v>
          </cell>
          <cell r="Q90" t="str">
            <v>-</v>
          </cell>
          <cell r="R90" t="str">
            <v>-</v>
          </cell>
          <cell r="S90" t="str">
            <v>-</v>
          </cell>
          <cell r="T90" t="str">
            <v>-</v>
          </cell>
          <cell r="U90" t="str">
            <v>-</v>
          </cell>
          <cell r="V90" t="str">
            <v>ДВФО</v>
          </cell>
          <cell r="W90">
            <v>88</v>
          </cell>
          <cell r="X90" t="str">
            <v>Чемпионат Дальневосточного федерального округа</v>
          </cell>
          <cell r="Y90" t="str">
            <v>Дистанция-парусная</v>
          </cell>
          <cell r="AA90" t="str">
            <v>Мужчины, женщины</v>
          </cell>
          <cell r="AB90" t="str">
            <v>22 и старше</v>
          </cell>
          <cell r="AC90">
            <v>46236</v>
          </cell>
          <cell r="AD90">
            <v>46239</v>
          </cell>
          <cell r="AE90" t="str">
            <v>Россия</v>
          </cell>
          <cell r="AF90" t="str">
            <v>Приморский край, г.Владивосток</v>
          </cell>
          <cell r="AH90">
            <v>100</v>
          </cell>
          <cell r="AI90">
            <v>80</v>
          </cell>
          <cell r="AJ90">
            <v>20</v>
          </cell>
          <cell r="AK90" t="str">
            <v>-</v>
          </cell>
          <cell r="AL90" t="str">
            <v>-</v>
          </cell>
          <cell r="AM90" t="str">
            <v>-</v>
          </cell>
        </row>
        <row r="91">
          <cell r="E91">
            <v>38805</v>
          </cell>
          <cell r="F91" t="str">
            <v>2084100019045955</v>
          </cell>
          <cell r="G91" t="str">
            <v>-</v>
          </cell>
          <cell r="H91" t="str">
            <v>-</v>
          </cell>
          <cell r="I91" t="str">
            <v>-</v>
          </cell>
          <cell r="J91" t="str">
            <v>-</v>
          </cell>
          <cell r="K91" t="str">
            <v>-</v>
          </cell>
          <cell r="L91" t="str">
            <v>-</v>
          </cell>
          <cell r="M91" t="str">
            <v>-</v>
          </cell>
          <cell r="N91" t="str">
            <v>-</v>
          </cell>
          <cell r="O91" t="str">
            <v>-</v>
          </cell>
          <cell r="P91" t="str">
            <v>-</v>
          </cell>
          <cell r="Q91" t="str">
            <v>-</v>
          </cell>
          <cell r="R91" t="str">
            <v>-</v>
          </cell>
          <cell r="S91" t="str">
            <v>-</v>
          </cell>
          <cell r="T91" t="str">
            <v>-</v>
          </cell>
          <cell r="U91" t="str">
            <v>-</v>
          </cell>
          <cell r="V91" t="str">
            <v>СЗФО</v>
          </cell>
          <cell r="W91">
            <v>89</v>
          </cell>
          <cell r="X91" t="str">
            <v>Чемпионат России</v>
          </cell>
          <cell r="Y91" t="str">
            <v xml:space="preserve">Дистанция-пешеходная;
дистанция-пешеходная-связка;
дистанция-пешеходная-группа </v>
          </cell>
          <cell r="AA91" t="str">
            <v>Мужчины, женщины</v>
          </cell>
          <cell r="AB91" t="str">
            <v>22 и старше</v>
          </cell>
          <cell r="AC91">
            <v>46245</v>
          </cell>
          <cell r="AD91">
            <v>46251</v>
          </cell>
          <cell r="AE91" t="str">
            <v>Россия</v>
          </cell>
          <cell r="AF91" t="str">
            <v>Республика Карелия, г.Петрозаводск</v>
          </cell>
          <cell r="AG91" t="str">
            <v>РСК "Курган"</v>
          </cell>
          <cell r="AH91">
            <v>250</v>
          </cell>
          <cell r="AI91">
            <v>200</v>
          </cell>
          <cell r="AJ91">
            <v>50</v>
          </cell>
          <cell r="AK91" t="str">
            <v>-</v>
          </cell>
          <cell r="AL91">
            <v>1300</v>
          </cell>
          <cell r="AM91" t="str">
            <v>-</v>
          </cell>
        </row>
        <row r="92">
          <cell r="E92">
            <v>38837</v>
          </cell>
          <cell r="F92" t="str">
            <v>2084120022045974</v>
          </cell>
          <cell r="G92" t="str">
            <v>-</v>
          </cell>
          <cell r="H92" t="str">
            <v>-</v>
          </cell>
          <cell r="I92" t="str">
            <v>-</v>
          </cell>
          <cell r="J92" t="str">
            <v>-</v>
          </cell>
          <cell r="K92" t="str">
            <v>-</v>
          </cell>
          <cell r="L92" t="str">
            <v>-</v>
          </cell>
          <cell r="M92" t="str">
            <v>-</v>
          </cell>
          <cell r="N92" t="str">
            <v>-</v>
          </cell>
          <cell r="O92" t="str">
            <v>-</v>
          </cell>
          <cell r="P92" t="str">
            <v>-</v>
          </cell>
          <cell r="Q92" t="str">
            <v>-</v>
          </cell>
          <cell r="R92" t="str">
            <v>-</v>
          </cell>
          <cell r="S92" t="str">
            <v>-</v>
          </cell>
          <cell r="T92" t="str">
            <v>-</v>
          </cell>
          <cell r="U92" t="str">
            <v>-</v>
          </cell>
          <cell r="V92" t="str">
            <v>ПФО</v>
          </cell>
          <cell r="W92">
            <v>90</v>
          </cell>
          <cell r="X92" t="str">
            <v>Первенство России</v>
          </cell>
          <cell r="Y92" t="str">
            <v>Дистанция-на средствах передвижения</v>
          </cell>
          <cell r="Z92" t="str">
            <v>Кони</v>
          </cell>
          <cell r="AA92" t="str">
            <v>Юниоры, юниорки</v>
          </cell>
          <cell r="AB92" t="str">
            <v>16-21 год</v>
          </cell>
          <cell r="AC92">
            <v>46254</v>
          </cell>
          <cell r="AD92">
            <v>46258</v>
          </cell>
          <cell r="AE92" t="str">
            <v>Россия</v>
          </cell>
          <cell r="AF92" t="str">
            <v>Республика Марий Эл, д.Большой Шаплак</v>
          </cell>
          <cell r="AH92">
            <v>50</v>
          </cell>
          <cell r="AI92">
            <v>40</v>
          </cell>
          <cell r="AJ92">
            <v>10</v>
          </cell>
          <cell r="AK92" t="str">
            <v>-</v>
          </cell>
          <cell r="AL92">
            <v>500</v>
          </cell>
          <cell r="AM92" t="str">
            <v>-</v>
          </cell>
        </row>
        <row r="93">
          <cell r="E93">
            <v>39331</v>
          </cell>
          <cell r="F93" t="str">
            <v>2084120023046087</v>
          </cell>
          <cell r="G93" t="str">
            <v>-</v>
          </cell>
          <cell r="H93" t="str">
            <v>-</v>
          </cell>
          <cell r="I93" t="str">
            <v>-</v>
          </cell>
          <cell r="J93" t="str">
            <v>-</v>
          </cell>
          <cell r="K93" t="str">
            <v>-</v>
          </cell>
          <cell r="L93" t="str">
            <v>-</v>
          </cell>
          <cell r="M93" t="str">
            <v>-</v>
          </cell>
          <cell r="N93" t="str">
            <v>-</v>
          </cell>
          <cell r="O93" t="str">
            <v>-</v>
          </cell>
          <cell r="P93" t="str">
            <v>-</v>
          </cell>
          <cell r="Q93" t="str">
            <v>-</v>
          </cell>
          <cell r="R93" t="str">
            <v>-</v>
          </cell>
          <cell r="S93" t="str">
            <v>-</v>
          </cell>
          <cell r="T93" t="str">
            <v>-</v>
          </cell>
          <cell r="U93" t="str">
            <v>-</v>
          </cell>
          <cell r="V93" t="str">
            <v>ПФО</v>
          </cell>
          <cell r="W93">
            <v>91</v>
          </cell>
          <cell r="X93" t="str">
            <v>Межрегиональные соревнования</v>
          </cell>
          <cell r="Y93" t="str">
            <v>Дистанция-на средствах передвижения</v>
          </cell>
          <cell r="Z93" t="str">
            <v>Кони</v>
          </cell>
          <cell r="AA93" t="str">
            <v>Юноши, девушки</v>
          </cell>
          <cell r="AB93" t="str">
            <v>14-15 лет</v>
          </cell>
          <cell r="AC93">
            <v>46254</v>
          </cell>
          <cell r="AD93">
            <v>46258</v>
          </cell>
          <cell r="AE93" t="str">
            <v>Россия</v>
          </cell>
          <cell r="AF93" t="str">
            <v>Республика Марий Эл, д.Большой Шаплак</v>
          </cell>
          <cell r="AH93">
            <v>50</v>
          </cell>
          <cell r="AI93">
            <v>40</v>
          </cell>
          <cell r="AJ93">
            <v>10</v>
          </cell>
          <cell r="AK93" t="str">
            <v>-</v>
          </cell>
          <cell r="AL93" t="str">
            <v>-</v>
          </cell>
          <cell r="AM93" t="str">
            <v>-</v>
          </cell>
        </row>
        <row r="94">
          <cell r="E94">
            <v>38829</v>
          </cell>
          <cell r="F94" t="str">
            <v>2084120020045968</v>
          </cell>
          <cell r="G94" t="str">
            <v>-</v>
          </cell>
          <cell r="H94" t="str">
            <v>-</v>
          </cell>
          <cell r="I94" t="str">
            <v>-</v>
          </cell>
          <cell r="J94" t="str">
            <v>-</v>
          </cell>
          <cell r="K94" t="str">
            <v>-</v>
          </cell>
          <cell r="L94" t="str">
            <v>-</v>
          </cell>
          <cell r="M94" t="str">
            <v>-</v>
          </cell>
          <cell r="N94" t="str">
            <v>-</v>
          </cell>
          <cell r="O94" t="str">
            <v>-</v>
          </cell>
          <cell r="P94" t="str">
            <v>-</v>
          </cell>
          <cell r="Q94" t="str">
            <v>-</v>
          </cell>
          <cell r="R94" t="str">
            <v>-</v>
          </cell>
          <cell r="S94" t="str">
            <v>-</v>
          </cell>
          <cell r="T94" t="str">
            <v>-</v>
          </cell>
          <cell r="U94" t="str">
            <v>-</v>
          </cell>
          <cell r="V94" t="str">
            <v>ПФО</v>
          </cell>
          <cell r="W94">
            <v>92</v>
          </cell>
          <cell r="X94" t="str">
            <v>Кубок России</v>
          </cell>
          <cell r="Y94" t="str">
            <v>Дистанция-на средствах передвижения</v>
          </cell>
          <cell r="Z94" t="str">
            <v>Кони</v>
          </cell>
          <cell r="AA94" t="str">
            <v>Мужчины, женщины</v>
          </cell>
          <cell r="AB94" t="str">
            <v>22 и старше</v>
          </cell>
          <cell r="AC94">
            <v>46254</v>
          </cell>
          <cell r="AD94">
            <v>46258</v>
          </cell>
          <cell r="AE94" t="str">
            <v>Россия</v>
          </cell>
          <cell r="AF94" t="str">
            <v>Республика Марий Эл, д.Большой Шаплак</v>
          </cell>
          <cell r="AH94">
            <v>50</v>
          </cell>
          <cell r="AI94">
            <v>40</v>
          </cell>
          <cell r="AJ94">
            <v>10</v>
          </cell>
          <cell r="AK94" t="str">
            <v>-</v>
          </cell>
          <cell r="AL94">
            <v>300</v>
          </cell>
          <cell r="AM94" t="str">
            <v>-</v>
          </cell>
        </row>
        <row r="95">
          <cell r="E95">
            <v>38838</v>
          </cell>
          <cell r="F95" t="str">
            <v>2084160022045975</v>
          </cell>
          <cell r="G95" t="str">
            <v>-</v>
          </cell>
          <cell r="H95" t="str">
            <v>-</v>
          </cell>
          <cell r="I95" t="str">
            <v>-</v>
          </cell>
          <cell r="J95" t="str">
            <v>-</v>
          </cell>
          <cell r="K95" t="str">
            <v>-</v>
          </cell>
          <cell r="L95" t="str">
            <v>-</v>
          </cell>
          <cell r="M95" t="str">
            <v>-</v>
          </cell>
          <cell r="N95" t="str">
            <v>-</v>
          </cell>
          <cell r="O95" t="str">
            <v>-</v>
          </cell>
          <cell r="P95" t="str">
            <v>-</v>
          </cell>
          <cell r="Q95" t="str">
            <v>-</v>
          </cell>
          <cell r="R95" t="str">
            <v>-</v>
          </cell>
          <cell r="S95" t="str">
            <v>-</v>
          </cell>
          <cell r="T95" t="str">
            <v>-</v>
          </cell>
          <cell r="U95" t="str">
            <v>-</v>
          </cell>
          <cell r="V95" t="str">
            <v>ПФО</v>
          </cell>
          <cell r="W95">
            <v>93</v>
          </cell>
          <cell r="X95" t="str">
            <v>Первенство России</v>
          </cell>
          <cell r="Y95" t="str">
            <v xml:space="preserve">Дистанция-пешеходная;
дистанция-пешеходная-связка;
дистанция-пешеходная-группа </v>
          </cell>
          <cell r="AA95" t="str">
            <v>Юниоры, юниорки</v>
          </cell>
          <cell r="AB95" t="str">
            <v>16-21 год</v>
          </cell>
          <cell r="AC95">
            <v>46257</v>
          </cell>
          <cell r="AD95">
            <v>46262</v>
          </cell>
          <cell r="AE95" t="str">
            <v>Россия</v>
          </cell>
          <cell r="AF95" t="str">
            <v>Республика Татарстан, п.Ильичевский</v>
          </cell>
          <cell r="AH95">
            <v>300</v>
          </cell>
          <cell r="AI95">
            <v>250</v>
          </cell>
          <cell r="AJ95">
            <v>50</v>
          </cell>
          <cell r="AK95" t="str">
            <v>-</v>
          </cell>
          <cell r="AL95">
            <v>800</v>
          </cell>
          <cell r="AM95" t="str">
            <v>-</v>
          </cell>
        </row>
        <row r="96">
          <cell r="E96">
            <v>38839</v>
          </cell>
          <cell r="F96" t="str">
            <v>2084160022045976</v>
          </cell>
          <cell r="G96" t="str">
            <v>-</v>
          </cell>
          <cell r="H96" t="str">
            <v>-</v>
          </cell>
          <cell r="I96" t="str">
            <v>-</v>
          </cell>
          <cell r="J96" t="str">
            <v>-</v>
          </cell>
          <cell r="K96" t="str">
            <v>-</v>
          </cell>
          <cell r="L96" t="str">
            <v>-</v>
          </cell>
          <cell r="M96" t="str">
            <v>-</v>
          </cell>
          <cell r="N96" t="str">
            <v>-</v>
          </cell>
          <cell r="O96" t="str">
            <v>-</v>
          </cell>
          <cell r="P96" t="str">
            <v>-</v>
          </cell>
          <cell r="Q96" t="str">
            <v>-</v>
          </cell>
          <cell r="R96" t="str">
            <v>-</v>
          </cell>
          <cell r="S96" t="str">
            <v>-</v>
          </cell>
          <cell r="T96" t="str">
            <v>-</v>
          </cell>
          <cell r="U96" t="str">
            <v>-</v>
          </cell>
          <cell r="V96" t="str">
            <v>ПФО</v>
          </cell>
          <cell r="W96">
            <v>94</v>
          </cell>
          <cell r="X96" t="str">
            <v>Первенство России</v>
          </cell>
          <cell r="Y96" t="str">
            <v xml:space="preserve">Дистанция-пешеходная;
дистанция-пешеходная-связка;
дистанция-пешеходная-группа </v>
          </cell>
          <cell r="AA96" t="str">
            <v>Юноши, девушки</v>
          </cell>
          <cell r="AB96" t="str">
            <v>14-15 лет</v>
          </cell>
          <cell r="AC96">
            <v>46257</v>
          </cell>
          <cell r="AD96">
            <v>46262</v>
          </cell>
          <cell r="AE96" t="str">
            <v>Россия</v>
          </cell>
          <cell r="AF96" t="str">
            <v>Республика Татарстан, п.Ильичевский</v>
          </cell>
          <cell r="AH96">
            <v>300</v>
          </cell>
          <cell r="AI96">
            <v>250</v>
          </cell>
          <cell r="AJ96">
            <v>50</v>
          </cell>
          <cell r="AK96" t="str">
            <v>-</v>
          </cell>
          <cell r="AL96">
            <v>37.950000000000003</v>
          </cell>
          <cell r="AM96" t="str">
            <v>-</v>
          </cell>
        </row>
        <row r="97">
          <cell r="E97">
            <v>38806</v>
          </cell>
          <cell r="F97" t="str">
            <v>2084630019045956</v>
          </cell>
          <cell r="G97" t="str">
            <v>-</v>
          </cell>
          <cell r="H97" t="str">
            <v>-</v>
          </cell>
          <cell r="I97" t="str">
            <v>-</v>
          </cell>
          <cell r="J97" t="str">
            <v>-</v>
          </cell>
          <cell r="K97" t="str">
            <v>-</v>
          </cell>
          <cell r="L97" t="str">
            <v>-</v>
          </cell>
          <cell r="M97" t="str">
            <v>-</v>
          </cell>
          <cell r="N97" t="str">
            <v>-</v>
          </cell>
          <cell r="O97" t="str">
            <v>-</v>
          </cell>
          <cell r="P97" t="str">
            <v>-</v>
          </cell>
          <cell r="Q97" t="str">
            <v>-</v>
          </cell>
          <cell r="R97" t="str">
            <v>-</v>
          </cell>
          <cell r="S97" t="str">
            <v>-</v>
          </cell>
          <cell r="T97" t="str">
            <v>-</v>
          </cell>
          <cell r="U97" t="str">
            <v>-</v>
          </cell>
          <cell r="V97" t="str">
            <v>ПФО</v>
          </cell>
          <cell r="W97">
            <v>95</v>
          </cell>
          <cell r="X97" t="str">
            <v>Чемпионат России</v>
          </cell>
          <cell r="Y97" t="str">
            <v>Северная ходьба</v>
          </cell>
          <cell r="AA97" t="str">
            <v>Мужчины, женщины</v>
          </cell>
          <cell r="AB97" t="str">
            <v>18 и старше</v>
          </cell>
          <cell r="AC97">
            <v>46268</v>
          </cell>
          <cell r="AD97">
            <v>46271</v>
          </cell>
          <cell r="AE97" t="str">
            <v>Россия</v>
          </cell>
          <cell r="AF97" t="str">
            <v>Самарская область, г.Самара</v>
          </cell>
          <cell r="AH97">
            <v>200</v>
          </cell>
          <cell r="AI97">
            <v>180</v>
          </cell>
          <cell r="AJ97">
            <v>20</v>
          </cell>
          <cell r="AK97" t="str">
            <v>-</v>
          </cell>
          <cell r="AL97">
            <v>500</v>
          </cell>
          <cell r="AM97" t="str">
            <v>-</v>
          </cell>
        </row>
        <row r="98">
          <cell r="E98">
            <v>38840</v>
          </cell>
          <cell r="F98" t="str">
            <v>2084430022045977</v>
          </cell>
          <cell r="G98" t="str">
            <v>-</v>
          </cell>
          <cell r="H98" t="str">
            <v>-</v>
          </cell>
          <cell r="I98" t="str">
            <v>-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-</v>
          </cell>
          <cell r="U98" t="str">
            <v>-</v>
          </cell>
          <cell r="V98" t="str">
            <v>ПФО</v>
          </cell>
          <cell r="W98">
            <v>96</v>
          </cell>
          <cell r="X98" t="str">
            <v>Первенство России</v>
          </cell>
          <cell r="Y98" t="str">
            <v>Дистанция-на средствах передвижения-группа</v>
          </cell>
          <cell r="Z98" t="str">
            <v>Вело</v>
          </cell>
          <cell r="AA98" t="str">
            <v>Юниоры, юниорки</v>
          </cell>
          <cell r="AB98" t="str">
            <v>16-21 год</v>
          </cell>
          <cell r="AC98">
            <v>46272</v>
          </cell>
          <cell r="AD98">
            <v>46275</v>
          </cell>
          <cell r="AE98" t="str">
            <v>Россия</v>
          </cell>
          <cell r="AF98" t="str">
            <v>Кировская область, пгт.Верхошижемье</v>
          </cell>
          <cell r="AG98" t="str">
            <v>Спорткомплекс "Шижма"</v>
          </cell>
          <cell r="AH98">
            <v>100</v>
          </cell>
          <cell r="AI98">
            <v>80</v>
          </cell>
          <cell r="AJ98">
            <v>20</v>
          </cell>
          <cell r="AK98" t="str">
            <v>-</v>
          </cell>
          <cell r="AL98">
            <v>500</v>
          </cell>
          <cell r="AM98" t="str">
            <v>-</v>
          </cell>
        </row>
        <row r="99">
          <cell r="E99">
            <v>38807</v>
          </cell>
          <cell r="F99" t="str">
            <v>2084430019045958</v>
          </cell>
          <cell r="G99" t="str">
            <v>-</v>
          </cell>
          <cell r="H99" t="str">
            <v>-</v>
          </cell>
          <cell r="I99" t="str">
            <v>-</v>
          </cell>
          <cell r="J99" t="str">
            <v>-</v>
          </cell>
          <cell r="K99" t="str">
            <v>-</v>
          </cell>
          <cell r="L99" t="str">
            <v>-</v>
          </cell>
          <cell r="M99" t="str">
            <v>-</v>
          </cell>
          <cell r="N99" t="str">
            <v>-</v>
          </cell>
          <cell r="O99" t="str">
            <v>-</v>
          </cell>
          <cell r="P99" t="str">
            <v>-</v>
          </cell>
          <cell r="Q99" t="str">
            <v>-</v>
          </cell>
          <cell r="R99" t="str">
            <v>-</v>
          </cell>
          <cell r="S99" t="str">
            <v>-</v>
          </cell>
          <cell r="T99" t="str">
            <v>-</v>
          </cell>
          <cell r="U99" t="str">
            <v>-</v>
          </cell>
          <cell r="V99" t="str">
            <v>ПФО</v>
          </cell>
          <cell r="W99">
            <v>97</v>
          </cell>
          <cell r="X99" t="str">
            <v>Чемпионат России</v>
          </cell>
          <cell r="Y99" t="str">
            <v>Дистанция-на средствах передвижения;
дистанция-на средствах передвижения-группа</v>
          </cell>
          <cell r="Z99" t="str">
            <v>Вело</v>
          </cell>
          <cell r="AA99" t="str">
            <v>Мужчины, женщины</v>
          </cell>
          <cell r="AB99" t="str">
            <v>22 и старше</v>
          </cell>
          <cell r="AC99">
            <v>46275</v>
          </cell>
          <cell r="AD99">
            <v>46279</v>
          </cell>
          <cell r="AE99" t="str">
            <v>Россия</v>
          </cell>
          <cell r="AF99" t="str">
            <v>Кировская область, пгт.Верхошижемье</v>
          </cell>
          <cell r="AG99" t="str">
            <v>Спорткомплекс "Шижма"</v>
          </cell>
          <cell r="AH99">
            <v>100</v>
          </cell>
          <cell r="AI99">
            <v>80</v>
          </cell>
          <cell r="AJ99">
            <v>20</v>
          </cell>
          <cell r="AK99" t="str">
            <v>-</v>
          </cell>
          <cell r="AL99">
            <v>500</v>
          </cell>
          <cell r="AM99" t="str">
            <v>-</v>
          </cell>
        </row>
        <row r="100">
          <cell r="E100">
            <v>38856</v>
          </cell>
          <cell r="F100" t="str">
            <v>2084770021045996</v>
          </cell>
          <cell r="G100" t="str">
            <v>-</v>
          </cell>
          <cell r="H100" t="str">
            <v>-</v>
          </cell>
          <cell r="I100" t="str">
            <v>-</v>
          </cell>
          <cell r="J100" t="str">
            <v>-</v>
          </cell>
          <cell r="K100" t="str">
            <v>-</v>
          </cell>
          <cell r="L100" t="str">
            <v>-</v>
          </cell>
          <cell r="M100" t="str">
            <v>-</v>
          </cell>
          <cell r="N100" t="str">
            <v>-</v>
          </cell>
          <cell r="O100" t="str">
            <v>-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  <cell r="U100" t="str">
            <v>-</v>
          </cell>
          <cell r="V100" t="str">
            <v>ЦФО</v>
          </cell>
          <cell r="W100">
            <v>98</v>
          </cell>
          <cell r="X100" t="str">
            <v>Всероссийские соревнования</v>
          </cell>
          <cell r="Y100" t="str">
            <v xml:space="preserve">Дистанция-пешеходная-группа </v>
          </cell>
          <cell r="AA100" t="str">
            <v>Мужчины, женщины</v>
          </cell>
          <cell r="AB100" t="str">
            <v>22 и старше</v>
          </cell>
          <cell r="AC100">
            <v>46283</v>
          </cell>
          <cell r="AD100">
            <v>46286</v>
          </cell>
          <cell r="AE100" t="str">
            <v>Россия</v>
          </cell>
          <cell r="AF100" t="str">
            <v>г.Москва</v>
          </cell>
          <cell r="AH100">
            <v>250</v>
          </cell>
          <cell r="AI100">
            <v>200</v>
          </cell>
          <cell r="AJ100">
            <v>50</v>
          </cell>
          <cell r="AK100" t="str">
            <v>-</v>
          </cell>
          <cell r="AL100">
            <v>600</v>
          </cell>
          <cell r="AM100" t="str">
            <v>-</v>
          </cell>
        </row>
        <row r="101">
          <cell r="E101">
            <v>38857</v>
          </cell>
          <cell r="F101" t="str">
            <v>2084770021045997</v>
          </cell>
          <cell r="G101" t="str">
            <v>-</v>
          </cell>
          <cell r="H101" t="str">
            <v>-</v>
          </cell>
          <cell r="I101" t="str">
            <v>-</v>
          </cell>
          <cell r="J101" t="str">
            <v>-</v>
          </cell>
          <cell r="K101" t="str">
            <v>-</v>
          </cell>
          <cell r="L101" t="str">
            <v>-</v>
          </cell>
          <cell r="M101" t="str">
            <v>-</v>
          </cell>
          <cell r="N101" t="str">
            <v>-</v>
          </cell>
          <cell r="O101" t="str">
            <v>-</v>
          </cell>
          <cell r="P101" t="str">
            <v>-</v>
          </cell>
          <cell r="Q101" t="str">
            <v>-</v>
          </cell>
          <cell r="R101" t="str">
            <v>-</v>
          </cell>
          <cell r="S101" t="str">
            <v>-</v>
          </cell>
          <cell r="T101" t="str">
            <v>-</v>
          </cell>
          <cell r="U101" t="str">
            <v>-</v>
          </cell>
          <cell r="V101" t="str">
            <v>ЦФО</v>
          </cell>
          <cell r="W101">
            <v>99</v>
          </cell>
          <cell r="X101" t="str">
            <v>Всероссийские соревнования</v>
          </cell>
          <cell r="Y101" t="str">
            <v xml:space="preserve">Дистанция-пешеходная-группа </v>
          </cell>
          <cell r="AA101" t="str">
            <v>Юноши, девушки</v>
          </cell>
          <cell r="AB101" t="str">
            <v>14-15 лет</v>
          </cell>
          <cell r="AC101">
            <v>46283</v>
          </cell>
          <cell r="AD101">
            <v>46286</v>
          </cell>
          <cell r="AE101" t="str">
            <v>Россия</v>
          </cell>
          <cell r="AF101" t="str">
            <v>г.Москва</v>
          </cell>
          <cell r="AH101">
            <v>250</v>
          </cell>
          <cell r="AI101">
            <v>200</v>
          </cell>
          <cell r="AJ101">
            <v>50</v>
          </cell>
          <cell r="AK101" t="str">
            <v>-</v>
          </cell>
          <cell r="AL101" t="str">
            <v>-</v>
          </cell>
          <cell r="AM101" t="str">
            <v>-</v>
          </cell>
        </row>
        <row r="102">
          <cell r="E102">
            <v>38965</v>
          </cell>
          <cell r="F102" t="str">
            <v>2084340017046048</v>
          </cell>
          <cell r="G102" t="str">
            <v>-</v>
          </cell>
          <cell r="H102" t="str">
            <v>-</v>
          </cell>
          <cell r="I102" t="str">
            <v>-</v>
          </cell>
          <cell r="J102" t="str">
            <v>-</v>
          </cell>
          <cell r="K102" t="str">
            <v>-</v>
          </cell>
          <cell r="L102" t="str">
            <v>-</v>
          </cell>
          <cell r="M102" t="str">
            <v>-</v>
          </cell>
          <cell r="N102" t="str">
            <v>-</v>
          </cell>
          <cell r="O102" t="str">
            <v>-</v>
          </cell>
          <cell r="P102" t="str">
            <v>-</v>
          </cell>
          <cell r="Q102" t="str">
            <v>-</v>
          </cell>
          <cell r="R102" t="str">
            <v>-</v>
          </cell>
          <cell r="S102" t="str">
            <v>-</v>
          </cell>
          <cell r="T102" t="str">
            <v>-</v>
          </cell>
          <cell r="U102" t="str">
            <v>-</v>
          </cell>
          <cell r="V102" t="str">
            <v>ЮФО</v>
          </cell>
          <cell r="W102">
            <v>100</v>
          </cell>
          <cell r="X102" t="str">
            <v>Чемпионат Южного федерального округа</v>
          </cell>
          <cell r="Y102" t="str">
            <v xml:space="preserve">Дистанция-пешеходная;
дистанция-пешеходная-связка;
дистанция-пешеходная-группа </v>
          </cell>
          <cell r="AA102" t="str">
            <v>Мужчины, женщины</v>
          </cell>
          <cell r="AB102" t="str">
            <v>22 и старше</v>
          </cell>
          <cell r="AC102">
            <v>46296</v>
          </cell>
          <cell r="AD102">
            <v>46299</v>
          </cell>
          <cell r="AE102" t="str">
            <v>Россия</v>
          </cell>
          <cell r="AF102" t="str">
            <v>Волгоградская область, г.Камышин</v>
          </cell>
          <cell r="AH102">
            <v>100</v>
          </cell>
          <cell r="AI102">
            <v>80</v>
          </cell>
          <cell r="AJ102">
            <v>20</v>
          </cell>
          <cell r="AK102" t="str">
            <v>-</v>
          </cell>
          <cell r="AL102" t="str">
            <v>-</v>
          </cell>
          <cell r="AM102" t="str">
            <v>-</v>
          </cell>
        </row>
        <row r="103">
          <cell r="E103">
            <v>38990</v>
          </cell>
          <cell r="F103" t="str">
            <v>2084340018046069</v>
          </cell>
          <cell r="G103" t="str">
            <v>-</v>
          </cell>
          <cell r="H103" t="str">
            <v>-</v>
          </cell>
          <cell r="I103" t="str">
            <v>-</v>
          </cell>
          <cell r="J103" t="str">
            <v>-</v>
          </cell>
          <cell r="K103" t="str">
            <v>-</v>
          </cell>
          <cell r="L103" t="str">
            <v>-</v>
          </cell>
          <cell r="M103" t="str">
            <v>-</v>
          </cell>
          <cell r="N103" t="str">
            <v>-</v>
          </cell>
          <cell r="O103" t="str">
            <v>-</v>
          </cell>
          <cell r="P103" t="str">
            <v>-</v>
          </cell>
          <cell r="Q103" t="str">
            <v>-</v>
          </cell>
          <cell r="R103" t="str">
            <v>-</v>
          </cell>
          <cell r="S103" t="str">
            <v>-</v>
          </cell>
          <cell r="T103" t="str">
            <v>-</v>
          </cell>
          <cell r="U103" t="str">
            <v>-</v>
          </cell>
          <cell r="V103" t="str">
            <v>ЮФО</v>
          </cell>
          <cell r="W103">
            <v>101</v>
          </cell>
          <cell r="X103" t="str">
            <v>Первенство Южного федерального округа</v>
          </cell>
          <cell r="Y103" t="str">
            <v xml:space="preserve">Дистанция-пешеходная;
дистанция-пешеходная-связка;
дистанция-пешеходная-группа </v>
          </cell>
          <cell r="AA103" t="str">
            <v>Юниоры, юниорки</v>
          </cell>
          <cell r="AB103" t="str">
            <v>16-21 год</v>
          </cell>
          <cell r="AC103">
            <v>46296</v>
          </cell>
          <cell r="AD103">
            <v>46299</v>
          </cell>
          <cell r="AE103" t="str">
            <v>Россия</v>
          </cell>
          <cell r="AF103" t="str">
            <v>Волгоградская область, г.Камышин</v>
          </cell>
          <cell r="AH103">
            <v>100</v>
          </cell>
          <cell r="AI103">
            <v>80</v>
          </cell>
          <cell r="AJ103">
            <v>20</v>
          </cell>
          <cell r="AK103" t="str">
            <v>-</v>
          </cell>
          <cell r="AL103" t="str">
            <v>-</v>
          </cell>
          <cell r="AM103" t="str">
            <v>-</v>
          </cell>
        </row>
        <row r="104">
          <cell r="E104">
            <v>38991</v>
          </cell>
          <cell r="F104" t="str">
            <v>2084340018046070</v>
          </cell>
          <cell r="G104" t="str">
            <v>-</v>
          </cell>
          <cell r="H104" t="str">
            <v>-</v>
          </cell>
          <cell r="I104" t="str">
            <v>-</v>
          </cell>
          <cell r="J104" t="str">
            <v>-</v>
          </cell>
          <cell r="K104" t="str">
            <v>-</v>
          </cell>
          <cell r="L104" t="str">
            <v>-</v>
          </cell>
          <cell r="M104" t="str">
            <v>-</v>
          </cell>
          <cell r="N104" t="str">
            <v>-</v>
          </cell>
          <cell r="O104" t="str">
            <v>-</v>
          </cell>
          <cell r="P104" t="str">
            <v>-</v>
          </cell>
          <cell r="Q104" t="str">
            <v>-</v>
          </cell>
          <cell r="R104" t="str">
            <v>-</v>
          </cell>
          <cell r="S104" t="str">
            <v>-</v>
          </cell>
          <cell r="T104" t="str">
            <v>-</v>
          </cell>
          <cell r="U104" t="str">
            <v>-</v>
          </cell>
          <cell r="V104" t="str">
            <v>ЮФО</v>
          </cell>
          <cell r="W104">
            <v>102</v>
          </cell>
          <cell r="X104" t="str">
            <v>Первенство Южного федерального округа</v>
          </cell>
          <cell r="Y104" t="str">
            <v xml:space="preserve">Дистанция-пешеходная;
дистанция-пешеходная-связка;
дистанция-пешеходная-группа </v>
          </cell>
          <cell r="AA104" t="str">
            <v>Юноши, девушки</v>
          </cell>
          <cell r="AB104" t="str">
            <v>14-15 лет</v>
          </cell>
          <cell r="AC104">
            <v>46296</v>
          </cell>
          <cell r="AD104">
            <v>46299</v>
          </cell>
          <cell r="AE104" t="str">
            <v>Россия</v>
          </cell>
          <cell r="AF104" t="str">
            <v>Волгоградская область, г.Камышин</v>
          </cell>
          <cell r="AH104">
            <v>100</v>
          </cell>
          <cell r="AI104">
            <v>80</v>
          </cell>
          <cell r="AJ104">
            <v>20</v>
          </cell>
          <cell r="AK104" t="str">
            <v>-</v>
          </cell>
          <cell r="AL104" t="str">
            <v>-</v>
          </cell>
          <cell r="AM104" t="str">
            <v>-</v>
          </cell>
        </row>
        <row r="105">
          <cell r="E105">
            <v>38992</v>
          </cell>
          <cell r="F105" t="str">
            <v>2084340018046071</v>
          </cell>
          <cell r="G105" t="str">
            <v>-</v>
          </cell>
          <cell r="H105" t="str">
            <v>-</v>
          </cell>
          <cell r="I105" t="str">
            <v>-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-</v>
          </cell>
          <cell r="Q105" t="str">
            <v>-</v>
          </cell>
          <cell r="R105" t="str">
            <v>-</v>
          </cell>
          <cell r="S105" t="str">
            <v>-</v>
          </cell>
          <cell r="T105" t="str">
            <v>-</v>
          </cell>
          <cell r="U105" t="str">
            <v>-</v>
          </cell>
          <cell r="V105" t="str">
            <v>ЮФО</v>
          </cell>
          <cell r="W105">
            <v>103</v>
          </cell>
          <cell r="X105" t="str">
            <v>Первенство Южного федерального округа</v>
          </cell>
          <cell r="Y105" t="str">
            <v xml:space="preserve">Дистанция-пешеходная;
дистанция-пешеходная-связка;
дистанция-пешеходная-группа </v>
          </cell>
          <cell r="AA105" t="str">
            <v>Мальчики, девочки</v>
          </cell>
          <cell r="AB105" t="str">
            <v>8-13 лет</v>
          </cell>
          <cell r="AC105">
            <v>46296</v>
          </cell>
          <cell r="AD105">
            <v>46299</v>
          </cell>
          <cell r="AE105" t="str">
            <v>Россия</v>
          </cell>
          <cell r="AF105" t="str">
            <v>Волгоградская область, г.Камышин</v>
          </cell>
          <cell r="AH105">
            <v>100</v>
          </cell>
          <cell r="AI105">
            <v>80</v>
          </cell>
          <cell r="AJ105">
            <v>20</v>
          </cell>
          <cell r="AK105" t="str">
            <v>-</v>
          </cell>
          <cell r="AL105" t="str">
            <v>-</v>
          </cell>
          <cell r="AM105" t="str">
            <v>-</v>
          </cell>
        </row>
        <row r="106">
          <cell r="E106">
            <v>38966</v>
          </cell>
          <cell r="F106" t="str">
            <v>2084250017046049</v>
          </cell>
          <cell r="G106" t="str">
            <v>-</v>
          </cell>
          <cell r="H106" t="str">
            <v>-</v>
          </cell>
          <cell r="I106" t="str">
            <v>-</v>
          </cell>
          <cell r="J106" t="str">
            <v>-</v>
          </cell>
          <cell r="K106" t="str">
            <v>-</v>
          </cell>
          <cell r="L106" t="str">
            <v>-</v>
          </cell>
          <cell r="M106" t="str">
            <v>-</v>
          </cell>
          <cell r="N106" t="str">
            <v>-</v>
          </cell>
          <cell r="O106" t="str">
            <v>-</v>
          </cell>
          <cell r="P106" t="str">
            <v>-</v>
          </cell>
          <cell r="Q106" t="str">
            <v>-</v>
          </cell>
          <cell r="R106" t="str">
            <v>-</v>
          </cell>
          <cell r="S106" t="str">
            <v>-</v>
          </cell>
          <cell r="T106" t="str">
            <v>-</v>
          </cell>
          <cell r="U106" t="str">
            <v>-</v>
          </cell>
          <cell r="V106" t="str">
            <v>ДВФО</v>
          </cell>
          <cell r="W106">
            <v>104</v>
          </cell>
          <cell r="X106" t="str">
            <v>Чемпионат Дальневосточного федерального округа</v>
          </cell>
          <cell r="Y106" t="str">
            <v xml:space="preserve">Дистанция-пешеходная;
дистанция-пешеходная-связка;
дистанция-пешеходная-группа </v>
          </cell>
          <cell r="AA106" t="str">
            <v>Мужчины, женщины</v>
          </cell>
          <cell r="AB106" t="str">
            <v>22 и старше</v>
          </cell>
          <cell r="AC106">
            <v>46296</v>
          </cell>
          <cell r="AD106">
            <v>46300</v>
          </cell>
          <cell r="AE106" t="str">
            <v>Россия</v>
          </cell>
          <cell r="AF106" t="str">
            <v>Приморский край, п.Девятый Вал</v>
          </cell>
          <cell r="AH106">
            <v>100</v>
          </cell>
          <cell r="AI106">
            <v>80</v>
          </cell>
          <cell r="AJ106">
            <v>20</v>
          </cell>
          <cell r="AK106" t="str">
            <v>-</v>
          </cell>
          <cell r="AL106" t="str">
            <v>-</v>
          </cell>
          <cell r="AM106" t="str">
            <v>-</v>
          </cell>
        </row>
        <row r="107">
          <cell r="E107">
            <v>38967</v>
          </cell>
          <cell r="F107" t="str">
            <v>2084470017046050</v>
          </cell>
          <cell r="G107" t="str">
            <v>-</v>
          </cell>
          <cell r="H107" t="str">
            <v>-</v>
          </cell>
          <cell r="I107" t="str">
            <v>-</v>
          </cell>
          <cell r="J107" t="str">
            <v>-</v>
          </cell>
          <cell r="K107" t="str">
            <v>-</v>
          </cell>
          <cell r="L107" t="str">
            <v>-</v>
          </cell>
          <cell r="M107" t="str">
            <v>-</v>
          </cell>
          <cell r="N107" t="str">
            <v>-</v>
          </cell>
          <cell r="O107" t="str">
            <v>-</v>
          </cell>
          <cell r="P107" t="str">
            <v>-</v>
          </cell>
          <cell r="Q107" t="str">
            <v>-</v>
          </cell>
          <cell r="R107" t="str">
            <v>-</v>
          </cell>
          <cell r="S107" t="str">
            <v>-</v>
          </cell>
          <cell r="T107" t="str">
            <v>-</v>
          </cell>
          <cell r="U107" t="str">
            <v>-</v>
          </cell>
          <cell r="V107" t="str">
            <v>СЗФО</v>
          </cell>
          <cell r="W107">
            <v>105</v>
          </cell>
          <cell r="X107" t="str">
            <v>Чемпионат Северо-Западного федерального округа</v>
          </cell>
          <cell r="Y107" t="str">
            <v>Дистанция-пешеходная</v>
          </cell>
          <cell r="AA107" t="str">
            <v>Мужчины, женщины</v>
          </cell>
          <cell r="AB107" t="str">
            <v>22 и старше</v>
          </cell>
          <cell r="AC107">
            <v>46298</v>
          </cell>
          <cell r="AD107">
            <v>46299</v>
          </cell>
          <cell r="AE107" t="str">
            <v>Россия</v>
          </cell>
          <cell r="AF107" t="str">
            <v>Ленинградская область, г.Всеволожск</v>
          </cell>
          <cell r="AH107">
            <v>100</v>
          </cell>
          <cell r="AI107">
            <v>80</v>
          </cell>
          <cell r="AJ107">
            <v>20</v>
          </cell>
          <cell r="AK107" t="str">
            <v>-</v>
          </cell>
          <cell r="AL107" t="str">
            <v>-</v>
          </cell>
          <cell r="AM107" t="str">
            <v>-</v>
          </cell>
        </row>
        <row r="108">
          <cell r="E108">
            <v>38993</v>
          </cell>
          <cell r="F108" t="str">
            <v>2084470018046072</v>
          </cell>
          <cell r="G108" t="str">
            <v>-</v>
          </cell>
          <cell r="H108" t="str">
            <v>-</v>
          </cell>
          <cell r="I108" t="str">
            <v>-</v>
          </cell>
          <cell r="J108" t="str">
            <v>-</v>
          </cell>
          <cell r="K108" t="str">
            <v>-</v>
          </cell>
          <cell r="L108" t="str">
            <v>-</v>
          </cell>
          <cell r="M108" t="str">
            <v>-</v>
          </cell>
          <cell r="N108" t="str">
            <v>-</v>
          </cell>
          <cell r="O108" t="str">
            <v>-</v>
          </cell>
          <cell r="P108" t="str">
            <v>-</v>
          </cell>
          <cell r="Q108" t="str">
            <v>-</v>
          </cell>
          <cell r="R108" t="str">
            <v>-</v>
          </cell>
          <cell r="S108" t="str">
            <v>-</v>
          </cell>
          <cell r="T108" t="str">
            <v>-</v>
          </cell>
          <cell r="U108" t="str">
            <v>-</v>
          </cell>
          <cell r="V108" t="str">
            <v>СЗФО</v>
          </cell>
          <cell r="W108">
            <v>106</v>
          </cell>
          <cell r="X108" t="str">
            <v>Первенство Северо-Западного федерального округа</v>
          </cell>
          <cell r="Y108" t="str">
            <v>Дистанция-пешеходная</v>
          </cell>
          <cell r="AA108" t="str">
            <v>Юниоры, юниорки</v>
          </cell>
          <cell r="AB108" t="str">
            <v>16-21 год</v>
          </cell>
          <cell r="AC108">
            <v>46298</v>
          </cell>
          <cell r="AD108">
            <v>46299</v>
          </cell>
          <cell r="AE108" t="str">
            <v>Россия</v>
          </cell>
          <cell r="AF108" t="str">
            <v>Ленинградская область, г.Всеволожск</v>
          </cell>
          <cell r="AH108">
            <v>100</v>
          </cell>
          <cell r="AI108">
            <v>80</v>
          </cell>
          <cell r="AJ108">
            <v>20</v>
          </cell>
          <cell r="AK108" t="str">
            <v>-</v>
          </cell>
          <cell r="AL108" t="str">
            <v>-</v>
          </cell>
          <cell r="AM108" t="str">
            <v>-</v>
          </cell>
        </row>
        <row r="109">
          <cell r="E109">
            <v>38994</v>
          </cell>
          <cell r="F109" t="str">
            <v>2084470018046073</v>
          </cell>
          <cell r="G109" t="str">
            <v>-</v>
          </cell>
          <cell r="H109" t="str">
            <v>-</v>
          </cell>
          <cell r="I109" t="str">
            <v>-</v>
          </cell>
          <cell r="J109" t="str">
            <v>-</v>
          </cell>
          <cell r="K109" t="str">
            <v>-</v>
          </cell>
          <cell r="L109" t="str">
            <v>-</v>
          </cell>
          <cell r="M109" t="str">
            <v>-</v>
          </cell>
          <cell r="N109" t="str">
            <v>-</v>
          </cell>
          <cell r="O109" t="str">
            <v>-</v>
          </cell>
          <cell r="P109" t="str">
            <v>-</v>
          </cell>
          <cell r="Q109" t="str">
            <v>-</v>
          </cell>
          <cell r="R109" t="str">
            <v>-</v>
          </cell>
          <cell r="S109" t="str">
            <v>-</v>
          </cell>
          <cell r="T109" t="str">
            <v>-</v>
          </cell>
          <cell r="U109" t="str">
            <v>-</v>
          </cell>
          <cell r="V109" t="str">
            <v>СЗФО</v>
          </cell>
          <cell r="W109">
            <v>107</v>
          </cell>
          <cell r="X109" t="str">
            <v>Первенство Северо-Западного федерального округа</v>
          </cell>
          <cell r="Y109" t="str">
            <v>Дистанция-пешеходная</v>
          </cell>
          <cell r="AA109" t="str">
            <v>Юноши, девушки</v>
          </cell>
          <cell r="AB109" t="str">
            <v>14-15 лет</v>
          </cell>
          <cell r="AC109">
            <v>46298</v>
          </cell>
          <cell r="AD109">
            <v>46299</v>
          </cell>
          <cell r="AE109" t="str">
            <v>Россия</v>
          </cell>
          <cell r="AF109" t="str">
            <v>Ленинградская область, г.Всеволожск</v>
          </cell>
          <cell r="AH109">
            <v>100</v>
          </cell>
          <cell r="AI109">
            <v>80</v>
          </cell>
          <cell r="AJ109">
            <v>20</v>
          </cell>
          <cell r="AK109" t="str">
            <v>-</v>
          </cell>
          <cell r="AL109" t="str">
            <v>-</v>
          </cell>
          <cell r="AM109" t="str">
            <v>-</v>
          </cell>
        </row>
        <row r="110">
          <cell r="E110">
            <v>38995</v>
          </cell>
          <cell r="F110" t="str">
            <v>2084470018046074</v>
          </cell>
          <cell r="G110" t="str">
            <v>-</v>
          </cell>
          <cell r="H110" t="str">
            <v>-</v>
          </cell>
          <cell r="I110" t="str">
            <v>-</v>
          </cell>
          <cell r="J110" t="str">
            <v>-</v>
          </cell>
          <cell r="K110" t="str">
            <v>-</v>
          </cell>
          <cell r="L110" t="str">
            <v>-</v>
          </cell>
          <cell r="M110" t="str">
            <v>-</v>
          </cell>
          <cell r="N110" t="str">
            <v>-</v>
          </cell>
          <cell r="O110" t="str">
            <v>-</v>
          </cell>
          <cell r="P110" t="str">
            <v>-</v>
          </cell>
          <cell r="Q110" t="str">
            <v>-</v>
          </cell>
          <cell r="R110" t="str">
            <v>-</v>
          </cell>
          <cell r="S110" t="str">
            <v>-</v>
          </cell>
          <cell r="T110" t="str">
            <v>-</v>
          </cell>
          <cell r="U110" t="str">
            <v>-</v>
          </cell>
          <cell r="V110" t="str">
            <v>СЗФО</v>
          </cell>
          <cell r="W110">
            <v>108</v>
          </cell>
          <cell r="X110" t="str">
            <v>Первенство Северо-Западного федерального округа</v>
          </cell>
          <cell r="Y110" t="str">
            <v>Дистанция-пешеходная</v>
          </cell>
          <cell r="AA110" t="str">
            <v>Мальчики, девочки</v>
          </cell>
          <cell r="AB110" t="str">
            <v>8-13 лет</v>
          </cell>
          <cell r="AC110">
            <v>46298</v>
          </cell>
          <cell r="AD110">
            <v>46299</v>
          </cell>
          <cell r="AE110" t="str">
            <v>Россия</v>
          </cell>
          <cell r="AF110" t="str">
            <v>Ленинградская область, г.Всеволожск</v>
          </cell>
          <cell r="AH110">
            <v>100</v>
          </cell>
          <cell r="AI110">
            <v>80</v>
          </cell>
          <cell r="AJ110">
            <v>20</v>
          </cell>
          <cell r="AK110" t="str">
            <v>-</v>
          </cell>
          <cell r="AL110" t="str">
            <v>-</v>
          </cell>
          <cell r="AM110" t="str">
            <v>-</v>
          </cell>
        </row>
        <row r="111">
          <cell r="E111">
            <v>38858</v>
          </cell>
          <cell r="F111" t="str">
            <v>2084020021045998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N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  <cell r="R111" t="str">
            <v>-</v>
          </cell>
          <cell r="S111" t="str">
            <v>-</v>
          </cell>
          <cell r="T111" t="str">
            <v>-</v>
          </cell>
          <cell r="U111" t="str">
            <v>-</v>
          </cell>
          <cell r="V111" t="str">
            <v>ПФО</v>
          </cell>
          <cell r="W111">
            <v>109</v>
          </cell>
          <cell r="X111" t="str">
            <v>Всероссийские соревнования</v>
          </cell>
          <cell r="Y111" t="str">
            <v xml:space="preserve">Дистанция-пешеходная;
дистанция-пешеходная-связка;
дистанция-пешеходная-группа </v>
          </cell>
          <cell r="AA111" t="str">
            <v>Мужчины, женщины</v>
          </cell>
          <cell r="AB111" t="str">
            <v>22 и старше</v>
          </cell>
          <cell r="AC111">
            <v>46302</v>
          </cell>
          <cell r="AD111">
            <v>46307</v>
          </cell>
          <cell r="AE111" t="str">
            <v>Россия</v>
          </cell>
          <cell r="AF111" t="str">
            <v>Республика Башкортостан, д.Глумилино</v>
          </cell>
          <cell r="AH111">
            <v>100</v>
          </cell>
          <cell r="AI111">
            <v>80</v>
          </cell>
          <cell r="AJ111">
            <v>20</v>
          </cell>
          <cell r="AK111" t="str">
            <v>-</v>
          </cell>
          <cell r="AL111">
            <v>500</v>
          </cell>
          <cell r="AM111" t="str">
            <v>-</v>
          </cell>
        </row>
        <row r="112">
          <cell r="E112">
            <v>38859</v>
          </cell>
          <cell r="F112" t="str">
            <v>2084020021045999</v>
          </cell>
          <cell r="G112" t="str">
            <v>-</v>
          </cell>
          <cell r="H112" t="str">
            <v>-</v>
          </cell>
          <cell r="I112" t="str">
            <v>-</v>
          </cell>
          <cell r="J112" t="str">
            <v>-</v>
          </cell>
          <cell r="K112" t="str">
            <v>-</v>
          </cell>
          <cell r="L112" t="str">
            <v>-</v>
          </cell>
          <cell r="M112" t="str">
            <v>-</v>
          </cell>
          <cell r="N112" t="str">
            <v>-</v>
          </cell>
          <cell r="O112" t="str">
            <v>-</v>
          </cell>
          <cell r="P112" t="str">
            <v>-</v>
          </cell>
          <cell r="Q112" t="str">
            <v>-</v>
          </cell>
          <cell r="R112" t="str">
            <v>-</v>
          </cell>
          <cell r="S112" t="str">
            <v>-</v>
          </cell>
          <cell r="T112" t="str">
            <v>-</v>
          </cell>
          <cell r="U112" t="str">
            <v>-</v>
          </cell>
          <cell r="V112" t="str">
            <v>ПФО</v>
          </cell>
          <cell r="W112">
            <v>110</v>
          </cell>
          <cell r="X112" t="str">
            <v>Всероссийские соревнования</v>
          </cell>
          <cell r="Y112" t="str">
            <v xml:space="preserve">Дистанция-пешеходная;
дистанция-пешеходная-связка;
дистанция-пешеходная-группа </v>
          </cell>
          <cell r="AA112" t="str">
            <v>Юноши, девушки</v>
          </cell>
          <cell r="AB112" t="str">
            <v>14-15 лет</v>
          </cell>
          <cell r="AC112">
            <v>46302</v>
          </cell>
          <cell r="AD112">
            <v>46307</v>
          </cell>
          <cell r="AE112" t="str">
            <v>Россия</v>
          </cell>
          <cell r="AF112" t="str">
            <v>Республика Башкортостан, д.Глумилино</v>
          </cell>
          <cell r="AH112">
            <v>100</v>
          </cell>
          <cell r="AI112">
            <v>80</v>
          </cell>
          <cell r="AJ112">
            <v>20</v>
          </cell>
          <cell r="AK112" t="str">
            <v>-</v>
          </cell>
          <cell r="AL112">
            <v>37.950000000000003</v>
          </cell>
          <cell r="AM112" t="str">
            <v>-</v>
          </cell>
        </row>
        <row r="113">
          <cell r="E113">
            <v>38860</v>
          </cell>
          <cell r="F113" t="str">
            <v>2084770021046011</v>
          </cell>
          <cell r="G113" t="str">
            <v>-</v>
          </cell>
          <cell r="H113" t="str">
            <v>-</v>
          </cell>
          <cell r="I113" t="str">
            <v>-</v>
          </cell>
          <cell r="J113" t="str">
            <v>-</v>
          </cell>
          <cell r="K113" t="str">
            <v>-</v>
          </cell>
          <cell r="L113" t="str">
            <v>-</v>
          </cell>
          <cell r="M113" t="str">
            <v>-</v>
          </cell>
          <cell r="N113" t="str">
            <v>-</v>
          </cell>
          <cell r="O113" t="str">
            <v>-</v>
          </cell>
          <cell r="P113" t="str">
            <v>-</v>
          </cell>
          <cell r="Q113" t="str">
            <v>-</v>
          </cell>
          <cell r="R113" t="str">
            <v>-</v>
          </cell>
          <cell r="S113" t="str">
            <v>-</v>
          </cell>
          <cell r="T113" t="str">
            <v>-</v>
          </cell>
          <cell r="U113" t="str">
            <v>-</v>
          </cell>
          <cell r="V113" t="str">
            <v>ЦФО</v>
          </cell>
          <cell r="W113">
            <v>111</v>
          </cell>
          <cell r="X113" t="str">
            <v>Всероссийские соревнования</v>
          </cell>
          <cell r="Y113" t="str">
            <v>Дистанция-пешеходная</v>
          </cell>
          <cell r="AA113" t="str">
            <v>Мужчины, женщины</v>
          </cell>
          <cell r="AB113" t="str">
            <v>22 и старше</v>
          </cell>
          <cell r="AC113">
            <v>46311</v>
          </cell>
          <cell r="AD113">
            <v>46314</v>
          </cell>
          <cell r="AE113" t="str">
            <v>Россия</v>
          </cell>
          <cell r="AF113" t="str">
            <v>г.Москва</v>
          </cell>
          <cell r="AH113">
            <v>250</v>
          </cell>
          <cell r="AI113">
            <v>200</v>
          </cell>
          <cell r="AJ113">
            <v>50</v>
          </cell>
          <cell r="AK113" t="str">
            <v>-</v>
          </cell>
          <cell r="AL113">
            <v>600</v>
          </cell>
          <cell r="AM113" t="str">
            <v>-</v>
          </cell>
        </row>
        <row r="114">
          <cell r="E114">
            <v>38861</v>
          </cell>
          <cell r="F114" t="str">
            <v>2084770021046012</v>
          </cell>
          <cell r="G114" t="str">
            <v>-</v>
          </cell>
          <cell r="H114" t="str">
            <v>-</v>
          </cell>
          <cell r="I114" t="str">
            <v>-</v>
          </cell>
          <cell r="J114" t="str">
            <v>-</v>
          </cell>
          <cell r="K114" t="str">
            <v>-</v>
          </cell>
          <cell r="L114" t="str">
            <v>-</v>
          </cell>
          <cell r="M114" t="str">
            <v>-</v>
          </cell>
          <cell r="N114" t="str">
            <v>-</v>
          </cell>
          <cell r="O114" t="str">
            <v>-</v>
          </cell>
          <cell r="P114" t="str">
            <v>-</v>
          </cell>
          <cell r="Q114" t="str">
            <v>-</v>
          </cell>
          <cell r="R114" t="str">
            <v>-</v>
          </cell>
          <cell r="S114" t="str">
            <v>-</v>
          </cell>
          <cell r="T114" t="str">
            <v>-</v>
          </cell>
          <cell r="U114" t="str">
            <v>-</v>
          </cell>
          <cell r="V114" t="str">
            <v>ЦФО</v>
          </cell>
          <cell r="W114">
            <v>112</v>
          </cell>
          <cell r="X114" t="str">
            <v>Всероссийские соревнования</v>
          </cell>
          <cell r="Y114" t="str">
            <v>Дистанция-пешеходная</v>
          </cell>
          <cell r="AA114" t="str">
            <v>Юниоры, юниорки</v>
          </cell>
          <cell r="AB114" t="str">
            <v>16-21 год</v>
          </cell>
          <cell r="AC114">
            <v>46311</v>
          </cell>
          <cell r="AD114">
            <v>46314</v>
          </cell>
          <cell r="AE114" t="str">
            <v>Россия</v>
          </cell>
          <cell r="AF114" t="str">
            <v>г.Москва</v>
          </cell>
          <cell r="AH114">
            <v>250</v>
          </cell>
          <cell r="AI114">
            <v>200</v>
          </cell>
          <cell r="AJ114">
            <v>50</v>
          </cell>
          <cell r="AK114" t="str">
            <v>-</v>
          </cell>
          <cell r="AL114" t="str">
            <v>-</v>
          </cell>
          <cell r="AM114" t="str">
            <v>-</v>
          </cell>
        </row>
        <row r="115">
          <cell r="E115">
            <v>38862</v>
          </cell>
          <cell r="F115" t="str">
            <v>2084770021046013</v>
          </cell>
          <cell r="G115" t="str">
            <v>-</v>
          </cell>
          <cell r="H115" t="str">
            <v>-</v>
          </cell>
          <cell r="I115" t="str">
            <v>-</v>
          </cell>
          <cell r="J115" t="str">
            <v>-</v>
          </cell>
          <cell r="K115" t="str">
            <v>-</v>
          </cell>
          <cell r="L115" t="str">
            <v>-</v>
          </cell>
          <cell r="M115" t="str">
            <v>-</v>
          </cell>
          <cell r="N115" t="str">
            <v>-</v>
          </cell>
          <cell r="O115" t="str">
            <v>-</v>
          </cell>
          <cell r="P115" t="str">
            <v>-</v>
          </cell>
          <cell r="Q115" t="str">
            <v>-</v>
          </cell>
          <cell r="R115" t="str">
            <v>-</v>
          </cell>
          <cell r="S115" t="str">
            <v>-</v>
          </cell>
          <cell r="T115" t="str">
            <v>-</v>
          </cell>
          <cell r="U115" t="str">
            <v>-</v>
          </cell>
          <cell r="V115" t="str">
            <v>ЦФО</v>
          </cell>
          <cell r="W115">
            <v>113</v>
          </cell>
          <cell r="X115" t="str">
            <v>Всероссийские соревнования</v>
          </cell>
          <cell r="Y115" t="str">
            <v>Дистанция-пешеходная</v>
          </cell>
          <cell r="AA115" t="str">
            <v>Юноши, девушки</v>
          </cell>
          <cell r="AB115" t="str">
            <v>14-15 лет</v>
          </cell>
          <cell r="AC115">
            <v>46311</v>
          </cell>
          <cell r="AD115">
            <v>46314</v>
          </cell>
          <cell r="AE115" t="str">
            <v>Россия</v>
          </cell>
          <cell r="AF115" t="str">
            <v>г.Москва</v>
          </cell>
          <cell r="AH115">
            <v>250</v>
          </cell>
          <cell r="AI115">
            <v>200</v>
          </cell>
          <cell r="AJ115">
            <v>50</v>
          </cell>
          <cell r="AK115" t="str">
            <v>-</v>
          </cell>
          <cell r="AL115" t="str">
            <v>-</v>
          </cell>
          <cell r="AM115" t="str">
            <v>-</v>
          </cell>
        </row>
        <row r="116">
          <cell r="E116">
            <v>38968</v>
          </cell>
          <cell r="F116" t="str">
            <v>2084580017046051</v>
          </cell>
          <cell r="G116" t="str">
            <v>-</v>
          </cell>
          <cell r="H116" t="str">
            <v>-</v>
          </cell>
          <cell r="I116" t="str">
            <v>-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 t="str">
            <v>-</v>
          </cell>
          <cell r="O116" t="str">
            <v>-</v>
          </cell>
          <cell r="P116" t="str">
            <v>-</v>
          </cell>
          <cell r="Q116" t="str">
            <v>-</v>
          </cell>
          <cell r="R116" t="str">
            <v>-</v>
          </cell>
          <cell r="S116" t="str">
            <v>-</v>
          </cell>
          <cell r="T116" t="str">
            <v>-</v>
          </cell>
          <cell r="U116" t="str">
            <v>-</v>
          </cell>
          <cell r="V116" t="str">
            <v>ПФО</v>
          </cell>
          <cell r="W116">
            <v>114</v>
          </cell>
          <cell r="X116" t="str">
            <v>Чемпионат Приволжского федерального округа</v>
          </cell>
          <cell r="Y116" t="str">
            <v>Дистанция-пешеходная;
дистанция-пешеходная-связка</v>
          </cell>
          <cell r="AA116" t="str">
            <v>Мужчины, женщины</v>
          </cell>
          <cell r="AB116" t="str">
            <v>22 и старше</v>
          </cell>
          <cell r="AC116">
            <v>46315</v>
          </cell>
          <cell r="AD116">
            <v>46319</v>
          </cell>
          <cell r="AE116" t="str">
            <v>Россия</v>
          </cell>
          <cell r="AF116" t="str">
            <v>Пензенская область, г.Пенза</v>
          </cell>
          <cell r="AG116" t="str">
            <v>СОЛ "Меридиан"</v>
          </cell>
          <cell r="AH116">
            <v>100</v>
          </cell>
          <cell r="AI116">
            <v>80</v>
          </cell>
          <cell r="AJ116">
            <v>20</v>
          </cell>
          <cell r="AK116" t="str">
            <v>-</v>
          </cell>
          <cell r="AL116" t="str">
            <v>-</v>
          </cell>
          <cell r="AM116" t="str">
            <v>-</v>
          </cell>
        </row>
        <row r="117">
          <cell r="E117">
            <v>39333</v>
          </cell>
          <cell r="F117" t="str">
            <v>2084010023046091</v>
          </cell>
          <cell r="G117" t="str">
            <v>-</v>
          </cell>
          <cell r="H117" t="str">
            <v>-</v>
          </cell>
          <cell r="I117" t="str">
            <v>-</v>
          </cell>
          <cell r="J117" t="str">
            <v>-</v>
          </cell>
          <cell r="K117" t="str">
            <v>-</v>
          </cell>
          <cell r="L117" t="str">
            <v>-</v>
          </cell>
          <cell r="M117" t="str">
            <v>-</v>
          </cell>
          <cell r="N117" t="str">
            <v>-</v>
          </cell>
          <cell r="O117" t="str">
            <v>-</v>
          </cell>
          <cell r="P117" t="str">
            <v>-</v>
          </cell>
          <cell r="Q117" t="str">
            <v>-</v>
          </cell>
          <cell r="R117" t="str">
            <v>-</v>
          </cell>
          <cell r="S117" t="str">
            <v>-</v>
          </cell>
          <cell r="T117" t="str">
            <v>-</v>
          </cell>
          <cell r="U117" t="str">
            <v>-</v>
          </cell>
          <cell r="V117" t="str">
            <v>ЮФО</v>
          </cell>
          <cell r="W117">
            <v>115</v>
          </cell>
          <cell r="X117" t="str">
            <v>Межрегиональные соревнования</v>
          </cell>
          <cell r="Y117" t="str">
            <v>Дистанция-пешеходная;
дистанция-пешеходная-связка</v>
          </cell>
          <cell r="AA117" t="str">
            <v>Мужчины, женщины</v>
          </cell>
          <cell r="AB117" t="str">
            <v>22 и старше</v>
          </cell>
          <cell r="AC117">
            <v>46323</v>
          </cell>
          <cell r="AD117">
            <v>46326</v>
          </cell>
          <cell r="AE117" t="str">
            <v>Россия</v>
          </cell>
          <cell r="AF117" t="str">
            <v>Республика Адыгея, ст.Даховская</v>
          </cell>
          <cell r="AH117">
            <v>100</v>
          </cell>
          <cell r="AI117">
            <v>80</v>
          </cell>
          <cell r="AJ117">
            <v>20</v>
          </cell>
          <cell r="AK117" t="str">
            <v>-</v>
          </cell>
          <cell r="AL117" t="str">
            <v>-</v>
          </cell>
          <cell r="AM117" t="str">
            <v>-</v>
          </cell>
        </row>
        <row r="118">
          <cell r="E118">
            <v>39351</v>
          </cell>
          <cell r="F118" t="str">
            <v>2084010023046090</v>
          </cell>
          <cell r="G118" t="str">
            <v>-</v>
          </cell>
          <cell r="H118" t="str">
            <v>-</v>
          </cell>
          <cell r="I118" t="str">
            <v>-</v>
          </cell>
          <cell r="J118" t="str">
            <v>-</v>
          </cell>
          <cell r="K118" t="str">
            <v>-</v>
          </cell>
          <cell r="L118" t="str">
            <v>-</v>
          </cell>
          <cell r="M118" t="str">
            <v>-</v>
          </cell>
          <cell r="N118" t="str">
            <v>-</v>
          </cell>
          <cell r="O118" t="str">
            <v>-</v>
          </cell>
          <cell r="P118" t="str">
            <v>-</v>
          </cell>
          <cell r="Q118" t="str">
            <v>-</v>
          </cell>
          <cell r="R118" t="str">
            <v>-</v>
          </cell>
          <cell r="S118" t="str">
            <v>-</v>
          </cell>
          <cell r="T118" t="str">
            <v>-</v>
          </cell>
          <cell r="U118" t="str">
            <v>-</v>
          </cell>
          <cell r="V118" t="str">
            <v>ЮФО</v>
          </cell>
          <cell r="W118">
            <v>116</v>
          </cell>
          <cell r="X118" t="str">
            <v>Межрегиональные соревнования</v>
          </cell>
          <cell r="Y118" t="str">
            <v>Дистанция-пешеходная;
дистанция-пешеходная-связка</v>
          </cell>
          <cell r="AA118" t="str">
            <v>Юниоры, юниорки</v>
          </cell>
          <cell r="AB118" t="str">
            <v>16-21 год</v>
          </cell>
          <cell r="AC118">
            <v>46323</v>
          </cell>
          <cell r="AD118">
            <v>46326</v>
          </cell>
          <cell r="AE118" t="str">
            <v>Россия</v>
          </cell>
          <cell r="AF118" t="str">
            <v>Республика Адыгея, ст.Даховская</v>
          </cell>
          <cell r="AH118">
            <v>100</v>
          </cell>
          <cell r="AI118">
            <v>80</v>
          </cell>
          <cell r="AJ118">
            <v>20</v>
          </cell>
          <cell r="AK118" t="str">
            <v>-</v>
          </cell>
          <cell r="AL118" t="str">
            <v>-</v>
          </cell>
          <cell r="AM118" t="str">
            <v>-</v>
          </cell>
        </row>
        <row r="119">
          <cell r="E119">
            <v>39352</v>
          </cell>
          <cell r="F119" t="str">
            <v>2084010023046089</v>
          </cell>
          <cell r="G119" t="str">
            <v>-</v>
          </cell>
          <cell r="H119" t="str">
            <v>-</v>
          </cell>
          <cell r="I119" t="str">
            <v>-</v>
          </cell>
          <cell r="J119" t="str">
            <v>-</v>
          </cell>
          <cell r="K119" t="str">
            <v>-</v>
          </cell>
          <cell r="L119" t="str">
            <v>-</v>
          </cell>
          <cell r="M119" t="str">
            <v>-</v>
          </cell>
          <cell r="N119" t="str">
            <v>-</v>
          </cell>
          <cell r="O119" t="str">
            <v>-</v>
          </cell>
          <cell r="P119" t="str">
            <v>-</v>
          </cell>
          <cell r="Q119" t="str">
            <v>-</v>
          </cell>
          <cell r="R119" t="str">
            <v>-</v>
          </cell>
          <cell r="S119" t="str">
            <v>-</v>
          </cell>
          <cell r="T119" t="str">
            <v>-</v>
          </cell>
          <cell r="U119" t="str">
            <v>-</v>
          </cell>
          <cell r="V119" t="str">
            <v>ЮФО</v>
          </cell>
          <cell r="W119">
            <v>117</v>
          </cell>
          <cell r="X119" t="str">
            <v>Межрегиональные соревнования</v>
          </cell>
          <cell r="Y119" t="str">
            <v>Дистанция-пешеходная;
дистанция-пешеходная-связка</v>
          </cell>
          <cell r="AA119" t="str">
            <v>Юноши, девушки</v>
          </cell>
          <cell r="AB119" t="str">
            <v>14-15 лет</v>
          </cell>
          <cell r="AC119">
            <v>46323</v>
          </cell>
          <cell r="AD119">
            <v>46326</v>
          </cell>
          <cell r="AE119" t="str">
            <v>Россия</v>
          </cell>
          <cell r="AF119" t="str">
            <v>Республика Адыгея, ст.Даховская</v>
          </cell>
          <cell r="AH119">
            <v>100</v>
          </cell>
          <cell r="AI119">
            <v>80</v>
          </cell>
          <cell r="AJ119">
            <v>20</v>
          </cell>
          <cell r="AK119" t="str">
            <v>-</v>
          </cell>
          <cell r="AL119" t="str">
            <v>-</v>
          </cell>
          <cell r="AM119" t="str">
            <v>-</v>
          </cell>
        </row>
        <row r="120">
          <cell r="E120">
            <v>39353</v>
          </cell>
          <cell r="F120" t="str">
            <v>2084010023046088</v>
          </cell>
          <cell r="G120" t="str">
            <v>-</v>
          </cell>
          <cell r="H120" t="str">
            <v>-</v>
          </cell>
          <cell r="I120" t="str">
            <v>-</v>
          </cell>
          <cell r="J120" t="str">
            <v>-</v>
          </cell>
          <cell r="K120" t="str">
            <v>-</v>
          </cell>
          <cell r="L120" t="str">
            <v>-</v>
          </cell>
          <cell r="M120" t="str">
            <v>-</v>
          </cell>
          <cell r="N120" t="str">
            <v>-</v>
          </cell>
          <cell r="O120" t="str">
            <v>-</v>
          </cell>
          <cell r="P120" t="str">
            <v>-</v>
          </cell>
          <cell r="Q120" t="str">
            <v>-</v>
          </cell>
          <cell r="R120" t="str">
            <v>-</v>
          </cell>
          <cell r="S120" t="str">
            <v>-</v>
          </cell>
          <cell r="T120" t="str">
            <v>-</v>
          </cell>
          <cell r="U120" t="str">
            <v>-</v>
          </cell>
          <cell r="V120" t="str">
            <v>ЮФО</v>
          </cell>
          <cell r="W120">
            <v>118</v>
          </cell>
          <cell r="X120" t="str">
            <v>Межрегиональные соревнования</v>
          </cell>
          <cell r="Y120" t="str">
            <v>Дистанция-пешеходная;
дистанция-пешеходная-связка</v>
          </cell>
          <cell r="AA120" t="str">
            <v>Мальчики, девочки</v>
          </cell>
          <cell r="AB120" t="str">
            <v>8-13 лет</v>
          </cell>
          <cell r="AC120">
            <v>46323</v>
          </cell>
          <cell r="AD120">
            <v>46326</v>
          </cell>
          <cell r="AE120" t="str">
            <v>Россия</v>
          </cell>
          <cell r="AF120" t="str">
            <v>Республика Адыгея, ст.Даховская</v>
          </cell>
          <cell r="AH120">
            <v>100</v>
          </cell>
          <cell r="AI120">
            <v>80</v>
          </cell>
          <cell r="AJ120">
            <v>20</v>
          </cell>
          <cell r="AK120" t="str">
            <v>-</v>
          </cell>
          <cell r="AL120" t="str">
            <v>-</v>
          </cell>
          <cell r="AM120" t="str">
            <v>-</v>
          </cell>
        </row>
        <row r="121">
          <cell r="E121">
            <v>39354</v>
          </cell>
          <cell r="F121" t="str">
            <v>2084600023046094</v>
          </cell>
          <cell r="G121" t="str">
            <v>-</v>
          </cell>
          <cell r="H121" t="str">
            <v>-</v>
          </cell>
          <cell r="I121" t="str">
            <v>-</v>
          </cell>
          <cell r="J121" t="str">
            <v>-</v>
          </cell>
          <cell r="K121" t="str">
            <v>-</v>
          </cell>
          <cell r="L121" t="str">
            <v>-</v>
          </cell>
          <cell r="M121" t="str">
            <v>-</v>
          </cell>
          <cell r="N121" t="str">
            <v>-</v>
          </cell>
          <cell r="O121" t="str">
            <v>-</v>
          </cell>
          <cell r="P121" t="str">
            <v>-</v>
          </cell>
          <cell r="Q121" t="str">
            <v>-</v>
          </cell>
          <cell r="R121" t="str">
            <v>-</v>
          </cell>
          <cell r="S121" t="str">
            <v>-</v>
          </cell>
          <cell r="T121" t="str">
            <v>-</v>
          </cell>
          <cell r="U121" t="str">
            <v>-</v>
          </cell>
          <cell r="V121" t="str">
            <v>СЗФО</v>
          </cell>
          <cell r="W121">
            <v>119</v>
          </cell>
          <cell r="X121" t="str">
            <v>Межрегиональные соревнования</v>
          </cell>
          <cell r="Y121" t="str">
            <v>Дистанция-пешеходная;
дистанция-пешеходная-связка</v>
          </cell>
          <cell r="AA121" t="str">
            <v>Юниоры, юниорки</v>
          </cell>
          <cell r="AB121" t="str">
            <v>16-21 год</v>
          </cell>
          <cell r="AC121">
            <v>46332</v>
          </cell>
          <cell r="AD121">
            <v>46334</v>
          </cell>
          <cell r="AE121" t="str">
            <v>Россия</v>
          </cell>
          <cell r="AF121" t="str">
            <v>Псковская область, рп.Сосновый Бор</v>
          </cell>
          <cell r="AH121">
            <v>100</v>
          </cell>
          <cell r="AI121">
            <v>80</v>
          </cell>
          <cell r="AJ121">
            <v>20</v>
          </cell>
          <cell r="AK121" t="str">
            <v>-</v>
          </cell>
          <cell r="AL121" t="str">
            <v>-</v>
          </cell>
          <cell r="AM121" t="str">
            <v>-</v>
          </cell>
        </row>
        <row r="122">
          <cell r="E122">
            <v>39355</v>
          </cell>
          <cell r="F122" t="str">
            <v>2084600023046093</v>
          </cell>
          <cell r="G122" t="str">
            <v>-</v>
          </cell>
          <cell r="H122" t="str">
            <v>-</v>
          </cell>
          <cell r="I122" t="str">
            <v>-</v>
          </cell>
          <cell r="J122" t="str">
            <v>-</v>
          </cell>
          <cell r="K122" t="str">
            <v>-</v>
          </cell>
          <cell r="L122" t="str">
            <v>-</v>
          </cell>
          <cell r="M122" t="str">
            <v>-</v>
          </cell>
          <cell r="N122" t="str">
            <v>-</v>
          </cell>
          <cell r="O122" t="str">
            <v>-</v>
          </cell>
          <cell r="P122" t="str">
            <v>-</v>
          </cell>
          <cell r="Q122" t="str">
            <v>-</v>
          </cell>
          <cell r="R122" t="str">
            <v>-</v>
          </cell>
          <cell r="S122" t="str">
            <v>-</v>
          </cell>
          <cell r="T122" t="str">
            <v>-</v>
          </cell>
          <cell r="U122" t="str">
            <v>-</v>
          </cell>
          <cell r="V122" t="str">
            <v>СЗФО</v>
          </cell>
          <cell r="W122">
            <v>120</v>
          </cell>
          <cell r="X122" t="str">
            <v>Межрегиональные соревнования</v>
          </cell>
          <cell r="Y122" t="str">
            <v>Дистанция-пешеходная;
дистанция-пешеходная-связка</v>
          </cell>
          <cell r="AA122" t="str">
            <v>Юноши, девушки</v>
          </cell>
          <cell r="AB122" t="str">
            <v>14-15 лет</v>
          </cell>
          <cell r="AC122">
            <v>46332</v>
          </cell>
          <cell r="AD122">
            <v>46334</v>
          </cell>
          <cell r="AE122" t="str">
            <v>Россия</v>
          </cell>
          <cell r="AF122" t="str">
            <v>Псковская область, рп.Сосновый Бор</v>
          </cell>
          <cell r="AH122">
            <v>100</v>
          </cell>
          <cell r="AI122">
            <v>80</v>
          </cell>
          <cell r="AJ122">
            <v>20</v>
          </cell>
          <cell r="AK122" t="str">
            <v>-</v>
          </cell>
          <cell r="AL122" t="str">
            <v>-</v>
          </cell>
          <cell r="AM122" t="str">
            <v>-</v>
          </cell>
        </row>
        <row r="123">
          <cell r="E123">
            <v>39356</v>
          </cell>
          <cell r="F123" t="str">
            <v>2084600023046092</v>
          </cell>
          <cell r="G123" t="str">
            <v>-</v>
          </cell>
          <cell r="H123" t="str">
            <v>-</v>
          </cell>
          <cell r="I123" t="str">
            <v>-</v>
          </cell>
          <cell r="J123" t="str">
            <v>-</v>
          </cell>
          <cell r="K123" t="str">
            <v>-</v>
          </cell>
          <cell r="L123" t="str">
            <v>-</v>
          </cell>
          <cell r="M123" t="str">
            <v>-</v>
          </cell>
          <cell r="N123" t="str">
            <v>-</v>
          </cell>
          <cell r="O123" t="str">
            <v>-</v>
          </cell>
          <cell r="P123" t="str">
            <v>-</v>
          </cell>
          <cell r="Q123" t="str">
            <v>-</v>
          </cell>
          <cell r="R123" t="str">
            <v>-</v>
          </cell>
          <cell r="S123" t="str">
            <v>-</v>
          </cell>
          <cell r="T123" t="str">
            <v>-</v>
          </cell>
          <cell r="U123" t="str">
            <v>-</v>
          </cell>
          <cell r="V123" t="str">
            <v>СЗФО</v>
          </cell>
          <cell r="W123">
            <v>121</v>
          </cell>
          <cell r="X123" t="str">
            <v>Межрегиональные соревнования</v>
          </cell>
          <cell r="Y123" t="str">
            <v>Дистанция-пешеходная;
дистанция-пешеходная-связка</v>
          </cell>
          <cell r="AA123" t="str">
            <v>Мальчики, девочки</v>
          </cell>
          <cell r="AB123" t="str">
            <v>8-13 лет</v>
          </cell>
          <cell r="AC123">
            <v>46332</v>
          </cell>
          <cell r="AD123">
            <v>46334</v>
          </cell>
          <cell r="AE123" t="str">
            <v>Россия</v>
          </cell>
          <cell r="AF123" t="str">
            <v>Псковская область, рп.Сосновый Бор</v>
          </cell>
          <cell r="AH123">
            <v>100</v>
          </cell>
          <cell r="AI123">
            <v>80</v>
          </cell>
          <cell r="AJ123">
            <v>20</v>
          </cell>
          <cell r="AK123" t="str">
            <v>-</v>
          </cell>
          <cell r="AL123" t="str">
            <v>-</v>
          </cell>
          <cell r="AM123" t="str">
            <v>-</v>
          </cell>
        </row>
        <row r="124">
          <cell r="E124">
            <v>39358</v>
          </cell>
          <cell r="F124" t="str">
            <v>2084550023046098</v>
          </cell>
          <cell r="G124" t="str">
            <v>-</v>
          </cell>
          <cell r="H124" t="str">
            <v>-</v>
          </cell>
          <cell r="I124" t="str">
            <v>-</v>
          </cell>
          <cell r="J124" t="str">
            <v>-</v>
          </cell>
          <cell r="K124" t="str">
            <v>-</v>
          </cell>
          <cell r="L124" t="str">
            <v>-</v>
          </cell>
          <cell r="M124" t="str">
            <v>-</v>
          </cell>
          <cell r="N124" t="str">
            <v>-</v>
          </cell>
          <cell r="O124" t="str">
            <v>-</v>
          </cell>
          <cell r="P124" t="str">
            <v>-</v>
          </cell>
          <cell r="Q124" t="str">
            <v>-</v>
          </cell>
          <cell r="R124" t="str">
            <v>-</v>
          </cell>
          <cell r="S124" t="str">
            <v>-</v>
          </cell>
          <cell r="T124" t="str">
            <v>-</v>
          </cell>
          <cell r="U124" t="str">
            <v>-</v>
          </cell>
          <cell r="V124" t="str">
            <v>СибФО</v>
          </cell>
          <cell r="W124">
            <v>122</v>
          </cell>
          <cell r="X124" t="str">
            <v>Межрегиональные соревнования</v>
          </cell>
          <cell r="Y124" t="str">
            <v xml:space="preserve">Дистанция-пешеходная;
дистанция-пешеходная-связка;
дистанция-пешеходная-группа </v>
          </cell>
          <cell r="AA124" t="str">
            <v>Мужчины, женщины</v>
          </cell>
          <cell r="AB124" t="str">
            <v>22 и старше</v>
          </cell>
          <cell r="AC124">
            <v>46337</v>
          </cell>
          <cell r="AD124">
            <v>46341</v>
          </cell>
          <cell r="AE124" t="str">
            <v>Россия</v>
          </cell>
          <cell r="AF124" t="str">
            <v>Омская область, с.Азово</v>
          </cell>
          <cell r="AH124">
            <v>100</v>
          </cell>
          <cell r="AI124">
            <v>80</v>
          </cell>
          <cell r="AJ124">
            <v>20</v>
          </cell>
          <cell r="AK124" t="str">
            <v>-</v>
          </cell>
          <cell r="AL124" t="str">
            <v>-</v>
          </cell>
          <cell r="AM124" t="str">
            <v>-</v>
          </cell>
        </row>
        <row r="125">
          <cell r="E125">
            <v>39359</v>
          </cell>
          <cell r="F125" t="str">
            <v>2084550023046097</v>
          </cell>
          <cell r="G125" t="str">
            <v>-</v>
          </cell>
          <cell r="H125" t="str">
            <v>-</v>
          </cell>
          <cell r="I125" t="str">
            <v>-</v>
          </cell>
          <cell r="J125" t="str">
            <v>-</v>
          </cell>
          <cell r="K125" t="str">
            <v>-</v>
          </cell>
          <cell r="L125" t="str">
            <v>-</v>
          </cell>
          <cell r="M125" t="str">
            <v>-</v>
          </cell>
          <cell r="N125" t="str">
            <v>-</v>
          </cell>
          <cell r="O125" t="str">
            <v>-</v>
          </cell>
          <cell r="P125" t="str">
            <v>-</v>
          </cell>
          <cell r="Q125" t="str">
            <v>-</v>
          </cell>
          <cell r="R125" t="str">
            <v>-</v>
          </cell>
          <cell r="S125" t="str">
            <v>-</v>
          </cell>
          <cell r="T125" t="str">
            <v>-</v>
          </cell>
          <cell r="U125" t="str">
            <v>-</v>
          </cell>
          <cell r="V125" t="str">
            <v>СибФО</v>
          </cell>
          <cell r="W125">
            <v>123</v>
          </cell>
          <cell r="X125" t="str">
            <v>Межрегиональные соревнования</v>
          </cell>
          <cell r="Y125" t="str">
            <v xml:space="preserve">Дистанция-пешеходная;
дистанция-пешеходная-связка;
дистанция-пешеходная-группа </v>
          </cell>
          <cell r="AA125" t="str">
            <v>Юниоры, юниорки</v>
          </cell>
          <cell r="AB125" t="str">
            <v>16-21 год</v>
          </cell>
          <cell r="AC125">
            <v>46337</v>
          </cell>
          <cell r="AD125">
            <v>46341</v>
          </cell>
          <cell r="AE125" t="str">
            <v>Россия</v>
          </cell>
          <cell r="AF125" t="str">
            <v>Омская область, с.Азово</v>
          </cell>
          <cell r="AH125">
            <v>100</v>
          </cell>
          <cell r="AI125">
            <v>80</v>
          </cell>
          <cell r="AJ125">
            <v>20</v>
          </cell>
          <cell r="AK125" t="str">
            <v>-</v>
          </cell>
          <cell r="AL125" t="str">
            <v>-</v>
          </cell>
          <cell r="AM125" t="str">
            <v>-</v>
          </cell>
        </row>
        <row r="126">
          <cell r="E126">
            <v>39360</v>
          </cell>
          <cell r="F126" t="str">
            <v>2084550023046096</v>
          </cell>
          <cell r="G126" t="str">
            <v>-</v>
          </cell>
          <cell r="H126" t="str">
            <v>-</v>
          </cell>
          <cell r="I126" t="str">
            <v>-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  <cell r="P126" t="str">
            <v>-</v>
          </cell>
          <cell r="Q126" t="str">
            <v>-</v>
          </cell>
          <cell r="R126" t="str">
            <v>-</v>
          </cell>
          <cell r="S126" t="str">
            <v>-</v>
          </cell>
          <cell r="T126" t="str">
            <v>-</v>
          </cell>
          <cell r="U126" t="str">
            <v>-</v>
          </cell>
          <cell r="V126" t="str">
            <v>СибФО</v>
          </cell>
          <cell r="W126">
            <v>124</v>
          </cell>
          <cell r="X126" t="str">
            <v>Межрегиональные соревнования</v>
          </cell>
          <cell r="Y126" t="str">
            <v xml:space="preserve">Дистанция-пешеходная;
дистанция-пешеходная-связка;
дистанция-пешеходная-группа </v>
          </cell>
          <cell r="AA126" t="str">
            <v>Юноши, девушки</v>
          </cell>
          <cell r="AB126" t="str">
            <v>14-15 лет</v>
          </cell>
          <cell r="AC126">
            <v>46337</v>
          </cell>
          <cell r="AD126">
            <v>46341</v>
          </cell>
          <cell r="AE126" t="str">
            <v>Россия</v>
          </cell>
          <cell r="AF126" t="str">
            <v>Омская область, с.Азово</v>
          </cell>
          <cell r="AH126">
            <v>100</v>
          </cell>
          <cell r="AI126">
            <v>80</v>
          </cell>
          <cell r="AJ126">
            <v>20</v>
          </cell>
          <cell r="AK126" t="str">
            <v>-</v>
          </cell>
          <cell r="AL126" t="str">
            <v>-</v>
          </cell>
          <cell r="AM126" t="str">
            <v>-</v>
          </cell>
        </row>
        <row r="127">
          <cell r="E127">
            <v>39361</v>
          </cell>
          <cell r="F127" t="str">
            <v>2084550023046095</v>
          </cell>
          <cell r="G127" t="str">
            <v>-</v>
          </cell>
          <cell r="H127" t="str">
            <v>-</v>
          </cell>
          <cell r="I127" t="str">
            <v>-</v>
          </cell>
          <cell r="J127" t="str">
            <v>-</v>
          </cell>
          <cell r="K127" t="str">
            <v>-</v>
          </cell>
          <cell r="L127" t="str">
            <v>-</v>
          </cell>
          <cell r="M127" t="str">
            <v>-</v>
          </cell>
          <cell r="N127" t="str">
            <v>-</v>
          </cell>
          <cell r="O127" t="str">
            <v>-</v>
          </cell>
          <cell r="P127" t="str">
            <v>-</v>
          </cell>
          <cell r="Q127" t="str">
            <v>-</v>
          </cell>
          <cell r="R127" t="str">
            <v>-</v>
          </cell>
          <cell r="S127" t="str">
            <v>-</v>
          </cell>
          <cell r="T127" t="str">
            <v>-</v>
          </cell>
          <cell r="U127" t="str">
            <v>-</v>
          </cell>
          <cell r="V127" t="str">
            <v>СибФО</v>
          </cell>
          <cell r="W127">
            <v>125</v>
          </cell>
          <cell r="X127" t="str">
            <v>Межрегиональные соревнования</v>
          </cell>
          <cell r="Y127" t="str">
            <v xml:space="preserve">Дистанция-пешеходная;
дистанция-пешеходная-связка;
дистанция-пешеходная-группа </v>
          </cell>
          <cell r="AA127" t="str">
            <v>Мальчики, девочки</v>
          </cell>
          <cell r="AB127" t="str">
            <v>8-13 лет</v>
          </cell>
          <cell r="AC127">
            <v>46337</v>
          </cell>
          <cell r="AD127">
            <v>46341</v>
          </cell>
          <cell r="AE127" t="str">
            <v>Россия</v>
          </cell>
          <cell r="AF127" t="str">
            <v>Омская область, с.Азово</v>
          </cell>
          <cell r="AH127">
            <v>100</v>
          </cell>
          <cell r="AI127">
            <v>80</v>
          </cell>
          <cell r="AJ127">
            <v>20</v>
          </cell>
          <cell r="AK127" t="str">
            <v>-</v>
          </cell>
          <cell r="AL127" t="str">
            <v>-</v>
          </cell>
          <cell r="AM127" t="str">
            <v>-</v>
          </cell>
        </row>
        <row r="128">
          <cell r="E128">
            <v>39362</v>
          </cell>
          <cell r="F128" t="str">
            <v>2084270023046099</v>
          </cell>
          <cell r="G128" t="str">
            <v>-</v>
          </cell>
          <cell r="H128" t="str">
            <v>-</v>
          </cell>
          <cell r="I128" t="str">
            <v>-</v>
          </cell>
          <cell r="J128" t="str">
            <v>-</v>
          </cell>
          <cell r="K128" t="str">
            <v>-</v>
          </cell>
          <cell r="L128" t="str">
            <v>-</v>
          </cell>
          <cell r="M128" t="str">
            <v>-</v>
          </cell>
          <cell r="N128" t="str">
            <v>-</v>
          </cell>
          <cell r="O128" t="str">
            <v>-</v>
          </cell>
          <cell r="P128" t="str">
            <v>-</v>
          </cell>
          <cell r="Q128" t="str">
            <v>-</v>
          </cell>
          <cell r="R128" t="str">
            <v>-</v>
          </cell>
          <cell r="S128" t="str">
            <v>-</v>
          </cell>
          <cell r="T128" t="str">
            <v>-</v>
          </cell>
          <cell r="U128" t="str">
            <v>-</v>
          </cell>
          <cell r="V128" t="str">
            <v>ДВФО</v>
          </cell>
          <cell r="W128">
            <v>126</v>
          </cell>
          <cell r="X128" t="str">
            <v>Межрегиональные соревнования</v>
          </cell>
          <cell r="Y128" t="str">
            <v xml:space="preserve">Дистанция-пешеходная;
дистанция-пешеходная-связка;
дистанция-пешеходная-группа </v>
          </cell>
          <cell r="AA128" t="str">
            <v>Мужчины, женщины</v>
          </cell>
          <cell r="AB128" t="str">
            <v>22 и старше</v>
          </cell>
          <cell r="AC128">
            <v>46359</v>
          </cell>
          <cell r="AD128">
            <v>46362</v>
          </cell>
          <cell r="AE128" t="str">
            <v>Россия</v>
          </cell>
          <cell r="AF128" t="str">
            <v>Хабаровский край, г.Хабаровск</v>
          </cell>
          <cell r="AH128">
            <v>100</v>
          </cell>
          <cell r="AI128">
            <v>80</v>
          </cell>
          <cell r="AJ128">
            <v>20</v>
          </cell>
          <cell r="AK128" t="str">
            <v>-</v>
          </cell>
          <cell r="AL128" t="str">
            <v>-</v>
          </cell>
          <cell r="AM128" t="str">
            <v>-</v>
          </cell>
        </row>
        <row r="129">
          <cell r="E129">
            <v>39364</v>
          </cell>
          <cell r="F129" t="str">
            <v>2084270023046100</v>
          </cell>
          <cell r="G129" t="str">
            <v>-</v>
          </cell>
          <cell r="H129" t="str">
            <v>-</v>
          </cell>
          <cell r="I129" t="str">
            <v>-</v>
          </cell>
          <cell r="J129" t="str">
            <v>-</v>
          </cell>
          <cell r="K129" t="str">
            <v>-</v>
          </cell>
          <cell r="L129" t="str">
            <v>-</v>
          </cell>
          <cell r="M129" t="str">
            <v>-</v>
          </cell>
          <cell r="N129" t="str">
            <v>-</v>
          </cell>
          <cell r="O129" t="str">
            <v>-</v>
          </cell>
          <cell r="P129" t="str">
            <v>-</v>
          </cell>
          <cell r="Q129" t="str">
            <v>-</v>
          </cell>
          <cell r="R129" t="str">
            <v>-</v>
          </cell>
          <cell r="S129" t="str">
            <v>-</v>
          </cell>
          <cell r="T129" t="str">
            <v>-</v>
          </cell>
          <cell r="U129" t="str">
            <v>-</v>
          </cell>
          <cell r="V129" t="str">
            <v>ДВФО</v>
          </cell>
          <cell r="W129">
            <v>127</v>
          </cell>
          <cell r="X129" t="str">
            <v>Межрегиональные соревнования</v>
          </cell>
          <cell r="Y129" t="str">
            <v xml:space="preserve">Дистанция-пешеходная;
дистанция-пешеходная-связка;
дистанция-пешеходная-группа </v>
          </cell>
          <cell r="AA129" t="str">
            <v>Юноши, девушки</v>
          </cell>
          <cell r="AB129" t="str">
            <v>14-15 лет</v>
          </cell>
          <cell r="AC129">
            <v>46359</v>
          </cell>
          <cell r="AD129">
            <v>46362</v>
          </cell>
          <cell r="AE129" t="str">
            <v>Россия</v>
          </cell>
          <cell r="AF129" t="str">
            <v>Хабаровский край, г.Хабаровск</v>
          </cell>
          <cell r="AH129">
            <v>100</v>
          </cell>
          <cell r="AI129">
            <v>80</v>
          </cell>
          <cell r="AJ129">
            <v>20</v>
          </cell>
          <cell r="AK129" t="str">
            <v>-</v>
          </cell>
          <cell r="AL129" t="str">
            <v>-</v>
          </cell>
          <cell r="AM129" t="str">
            <v>-</v>
          </cell>
        </row>
        <row r="130">
          <cell r="E130">
            <v>39365</v>
          </cell>
          <cell r="F130" t="str">
            <v>2084270023046101</v>
          </cell>
          <cell r="G130" t="str">
            <v>-</v>
          </cell>
          <cell r="H130" t="str">
            <v>-</v>
          </cell>
          <cell r="I130" t="str">
            <v>-</v>
          </cell>
          <cell r="J130" t="str">
            <v>-</v>
          </cell>
          <cell r="K130" t="str">
            <v>-</v>
          </cell>
          <cell r="L130" t="str">
            <v>-</v>
          </cell>
          <cell r="M130" t="str">
            <v>-</v>
          </cell>
          <cell r="N130" t="str">
            <v>-</v>
          </cell>
          <cell r="O130" t="str">
            <v>-</v>
          </cell>
          <cell r="P130" t="str">
            <v>-</v>
          </cell>
          <cell r="Q130" t="str">
            <v>-</v>
          </cell>
          <cell r="R130" t="str">
            <v>-</v>
          </cell>
          <cell r="S130" t="str">
            <v>-</v>
          </cell>
          <cell r="T130" t="str">
            <v>-</v>
          </cell>
          <cell r="U130" t="str">
            <v>-</v>
          </cell>
          <cell r="V130" t="str">
            <v>ДВФО</v>
          </cell>
          <cell r="W130">
            <v>128</v>
          </cell>
          <cell r="X130" t="str">
            <v>Межрегиональные соревнования</v>
          </cell>
          <cell r="Y130" t="str">
            <v xml:space="preserve">Дистанция-пешеходная;
дистанция-пешеходная-связка;
дистанция-пешеходная-группа </v>
          </cell>
          <cell r="AA130" t="str">
            <v>Мальчики, девочки</v>
          </cell>
          <cell r="AB130" t="str">
            <v>8-13 лет</v>
          </cell>
          <cell r="AC130">
            <v>46359</v>
          </cell>
          <cell r="AD130">
            <v>46362</v>
          </cell>
          <cell r="AE130" t="str">
            <v>Россия</v>
          </cell>
          <cell r="AF130" t="str">
            <v>Хабаровский край, г.Хабаровск</v>
          </cell>
          <cell r="AH130">
            <v>100</v>
          </cell>
          <cell r="AI130">
            <v>80</v>
          </cell>
          <cell r="AJ130">
            <v>20</v>
          </cell>
          <cell r="AK130" t="str">
            <v>-</v>
          </cell>
          <cell r="AL130" t="str">
            <v>-</v>
          </cell>
          <cell r="AM130" t="str">
            <v>-</v>
          </cell>
        </row>
        <row r="131">
          <cell r="E131">
            <v>38863</v>
          </cell>
          <cell r="F131" t="str">
            <v>в регионе</v>
          </cell>
          <cell r="G131" t="str">
            <v>-</v>
          </cell>
          <cell r="H131" t="str">
            <v>-</v>
          </cell>
          <cell r="I131" t="str">
            <v>-</v>
          </cell>
          <cell r="J131" t="str">
            <v>-</v>
          </cell>
          <cell r="K131" t="str">
            <v>-</v>
          </cell>
          <cell r="L131" t="str">
            <v>-</v>
          </cell>
          <cell r="M131" t="str">
            <v>-</v>
          </cell>
          <cell r="N131" t="str">
            <v>-</v>
          </cell>
          <cell r="O131" t="str">
            <v>-</v>
          </cell>
          <cell r="P131" t="str">
            <v>-</v>
          </cell>
          <cell r="Q131" t="str">
            <v>-</v>
          </cell>
          <cell r="R131" t="str">
            <v>-</v>
          </cell>
          <cell r="S131" t="str">
            <v>-</v>
          </cell>
          <cell r="T131" t="str">
            <v>-</v>
          </cell>
          <cell r="U131" t="str">
            <v>-</v>
          </cell>
          <cell r="V131" t="str">
            <v>СЗФО</v>
          </cell>
          <cell r="W131">
            <v>129</v>
          </cell>
          <cell r="X131" t="str">
            <v>Всероссийские соревнования</v>
          </cell>
          <cell r="Y131" t="str">
            <v>Дистанция-горная-связка</v>
          </cell>
          <cell r="AA131" t="str">
            <v>Мужчины, женщины</v>
          </cell>
          <cell r="AB131" t="str">
            <v>22 и старше</v>
          </cell>
          <cell r="AC131">
            <v>46361</v>
          </cell>
          <cell r="AD131">
            <v>46364</v>
          </cell>
          <cell r="AE131" t="str">
            <v>Россия</v>
          </cell>
          <cell r="AF131" t="str">
            <v>г.Санкт-Петербург</v>
          </cell>
          <cell r="AH131">
            <v>100</v>
          </cell>
          <cell r="AI131">
            <v>80</v>
          </cell>
          <cell r="AJ131">
            <v>20</v>
          </cell>
          <cell r="AK131" t="str">
            <v>-</v>
          </cell>
          <cell r="AL131">
            <v>400</v>
          </cell>
          <cell r="AM131" t="str">
            <v>-</v>
          </cell>
        </row>
        <row r="132">
          <cell r="E132">
            <v>38841</v>
          </cell>
          <cell r="F132" t="str">
            <v>2084770022045978</v>
          </cell>
          <cell r="G132" t="str">
            <v>-</v>
          </cell>
          <cell r="H132" t="str">
            <v>-</v>
          </cell>
          <cell r="I132" t="str">
            <v>-</v>
          </cell>
          <cell r="J132" t="str">
            <v>-</v>
          </cell>
          <cell r="K132" t="str">
            <v>-</v>
          </cell>
          <cell r="L132" t="str">
            <v>-</v>
          </cell>
          <cell r="M132" t="str">
            <v>-</v>
          </cell>
          <cell r="N132" t="str">
            <v>-</v>
          </cell>
          <cell r="O132" t="str">
            <v>-</v>
          </cell>
          <cell r="P132" t="str">
            <v>-</v>
          </cell>
          <cell r="Q132" t="str">
            <v>-</v>
          </cell>
          <cell r="R132" t="str">
            <v>-</v>
          </cell>
          <cell r="S132" t="str">
            <v>-</v>
          </cell>
          <cell r="T132" t="str">
            <v>-</v>
          </cell>
          <cell r="U132" t="str">
            <v>-</v>
          </cell>
          <cell r="V132" t="str">
            <v>ЦФО</v>
          </cell>
          <cell r="W132">
            <v>130</v>
          </cell>
          <cell r="X132" t="str">
            <v xml:space="preserve">Первенство России </v>
          </cell>
          <cell r="Y132" t="str">
            <v>Маршрут-пешеходный (1-6 категория);
маршрут-водный (1-6 категория);
маршрут-горный (1-6 категория);
маршрут-на средствах передвижения (1-6 категория) (велосипед);
маршрут-лыжный (1-6 категория);
маршрут-спелео (1-6 категория);</v>
          </cell>
          <cell r="Z132" t="str">
            <v>подведение итогов</v>
          </cell>
          <cell r="AA132" t="str">
            <v>Юниоры, юниорки</v>
          </cell>
          <cell r="AB132" t="str">
            <v>17-21 год</v>
          </cell>
          <cell r="AC132">
            <v>46361</v>
          </cell>
          <cell r="AD132">
            <v>46365</v>
          </cell>
          <cell r="AE132" t="str">
            <v>Россия</v>
          </cell>
          <cell r="AF132" t="str">
            <v>г.Москва</v>
          </cell>
          <cell r="AH132">
            <v>400</v>
          </cell>
          <cell r="AI132">
            <v>300</v>
          </cell>
          <cell r="AJ132">
            <v>100</v>
          </cell>
          <cell r="AK132" t="str">
            <v>-</v>
          </cell>
          <cell r="AL132">
            <v>500</v>
          </cell>
          <cell r="AM132" t="str">
            <v>-</v>
          </cell>
        </row>
        <row r="133">
          <cell r="E133">
            <v>38830</v>
          </cell>
          <cell r="F133" t="str">
            <v>2084770020045969</v>
          </cell>
          <cell r="G133" t="str">
            <v>-</v>
          </cell>
          <cell r="H133" t="str">
            <v>-</v>
          </cell>
          <cell r="I133" t="str">
            <v>-</v>
          </cell>
          <cell r="J133" t="str">
            <v>-</v>
          </cell>
          <cell r="K133" t="str">
            <v>-</v>
          </cell>
          <cell r="L133" t="str">
            <v>-</v>
          </cell>
          <cell r="M133" t="str">
            <v>-</v>
          </cell>
          <cell r="N133" t="str">
            <v>-</v>
          </cell>
          <cell r="O133" t="str">
            <v>-</v>
          </cell>
          <cell r="P133" t="str">
            <v>-</v>
          </cell>
          <cell r="Q133" t="str">
            <v>-</v>
          </cell>
          <cell r="R133" t="str">
            <v>-</v>
          </cell>
          <cell r="S133" t="str">
            <v>-</v>
          </cell>
          <cell r="T133" t="str">
            <v>-</v>
          </cell>
          <cell r="U133" t="str">
            <v>-</v>
          </cell>
          <cell r="V133" t="str">
            <v>ЦФО</v>
          </cell>
          <cell r="W133">
            <v>131</v>
          </cell>
          <cell r="X133" t="str">
            <v>Кубок России</v>
          </cell>
          <cell r="Y133" t="str">
            <v>Маршрут-водный (1-6 категория);
маршрут-горный (1-6 категория);
маршрут-на средствах передвижения (1-6 категория) (велосипед)</v>
          </cell>
          <cell r="Z133" t="str">
            <v>подведение итогов</v>
          </cell>
          <cell r="AA133" t="str">
            <v>Мужчины, женщины</v>
          </cell>
          <cell r="AB133" t="str">
            <v>22 и старше</v>
          </cell>
          <cell r="AC133">
            <v>46365</v>
          </cell>
          <cell r="AD133">
            <v>46369</v>
          </cell>
          <cell r="AE133" t="str">
            <v>Россия</v>
          </cell>
          <cell r="AF133" t="str">
            <v>г.Москва</v>
          </cell>
          <cell r="AH133">
            <v>450</v>
          </cell>
          <cell r="AI133">
            <v>400</v>
          </cell>
          <cell r="AJ133">
            <v>50</v>
          </cell>
          <cell r="AK133" t="str">
            <v>-</v>
          </cell>
          <cell r="AL133">
            <v>500</v>
          </cell>
          <cell r="AM133" t="str">
            <v>-</v>
          </cell>
        </row>
        <row r="134">
          <cell r="E134">
            <v>38864</v>
          </cell>
          <cell r="F134" t="str">
            <v>2084120021046014</v>
          </cell>
          <cell r="G134" t="str">
            <v>-</v>
          </cell>
          <cell r="H134" t="str">
            <v>-</v>
          </cell>
          <cell r="I134" t="str">
            <v>-</v>
          </cell>
          <cell r="J134" t="str">
            <v>-</v>
          </cell>
          <cell r="K134" t="str">
            <v>-</v>
          </cell>
          <cell r="L134" t="str">
            <v>-</v>
          </cell>
          <cell r="M134" t="str">
            <v>-</v>
          </cell>
          <cell r="N134" t="str">
            <v>-</v>
          </cell>
          <cell r="O134" t="str">
            <v>-</v>
          </cell>
          <cell r="P134" t="str">
            <v>-</v>
          </cell>
          <cell r="Q134" t="str">
            <v>-</v>
          </cell>
          <cell r="R134" t="str">
            <v>-</v>
          </cell>
          <cell r="S134" t="str">
            <v>-</v>
          </cell>
          <cell r="T134" t="str">
            <v>-</v>
          </cell>
          <cell r="U134" t="str">
            <v>-</v>
          </cell>
          <cell r="V134" t="str">
            <v>ПФО</v>
          </cell>
          <cell r="W134">
            <v>132</v>
          </cell>
          <cell r="X134" t="str">
            <v>Всероссийские соревнования</v>
          </cell>
          <cell r="Y134" t="str">
            <v>Дистанция-лыжная; 
дистанция-лыжная-связка;
дистанция-лыжная-группа</v>
          </cell>
          <cell r="AA134" t="str">
            <v>Мужчины, женщины</v>
          </cell>
          <cell r="AB134" t="str">
            <v>22 и старше</v>
          </cell>
          <cell r="AC134">
            <v>46372</v>
          </cell>
          <cell r="AD134">
            <v>46377</v>
          </cell>
          <cell r="AE134" t="str">
            <v>Россия</v>
          </cell>
          <cell r="AF134" t="str">
            <v>Республика Марий Эл, д.Корта</v>
          </cell>
          <cell r="AG134" t="str">
            <v>лыжная база УТБ "Корта"</v>
          </cell>
          <cell r="AH134">
            <v>100</v>
          </cell>
          <cell r="AI134">
            <v>80</v>
          </cell>
          <cell r="AJ134">
            <v>20</v>
          </cell>
          <cell r="AK134" t="str">
            <v>-</v>
          </cell>
          <cell r="AL134">
            <v>500</v>
          </cell>
          <cell r="AM134" t="str">
            <v>-</v>
          </cell>
        </row>
        <row r="135">
          <cell r="E135">
            <v>38865</v>
          </cell>
          <cell r="F135" t="str">
            <v>2084120021046015</v>
          </cell>
          <cell r="G135" t="str">
            <v>-</v>
          </cell>
          <cell r="H135" t="str">
            <v>-</v>
          </cell>
          <cell r="I135" t="str">
            <v>-</v>
          </cell>
          <cell r="J135" t="str">
            <v>-</v>
          </cell>
          <cell r="K135" t="str">
            <v>-</v>
          </cell>
          <cell r="L135" t="str">
            <v>-</v>
          </cell>
          <cell r="M135" t="str">
            <v>-</v>
          </cell>
          <cell r="N135" t="str">
            <v>-</v>
          </cell>
          <cell r="O135" t="str">
            <v>-</v>
          </cell>
          <cell r="P135" t="str">
            <v>-</v>
          </cell>
          <cell r="Q135" t="str">
            <v>-</v>
          </cell>
          <cell r="R135" t="str">
            <v>-</v>
          </cell>
          <cell r="S135" t="str">
            <v>-</v>
          </cell>
          <cell r="T135" t="str">
            <v>-</v>
          </cell>
          <cell r="U135" t="str">
            <v>-</v>
          </cell>
          <cell r="V135" t="str">
            <v>ПФО</v>
          </cell>
          <cell r="W135">
            <v>133</v>
          </cell>
          <cell r="X135" t="str">
            <v>Всероссийские соревнования</v>
          </cell>
          <cell r="Y135" t="str">
            <v>Дистанция-лыжная; 
дистанция-лыжная-связка;
дистанция-лыжная-группа</v>
          </cell>
          <cell r="AA135" t="str">
            <v>Юниоры, юниорки</v>
          </cell>
          <cell r="AB135" t="str">
            <v>16-21 год</v>
          </cell>
          <cell r="AC135">
            <v>46372</v>
          </cell>
          <cell r="AD135">
            <v>46377</v>
          </cell>
          <cell r="AE135" t="str">
            <v>Россия</v>
          </cell>
          <cell r="AF135" t="str">
            <v>Республика Марий Эл, д.Корта</v>
          </cell>
          <cell r="AG135" t="str">
            <v>лыжная база УТБ "Корта"</v>
          </cell>
          <cell r="AH135">
            <v>100</v>
          </cell>
          <cell r="AI135">
            <v>80</v>
          </cell>
          <cell r="AJ135">
            <v>20</v>
          </cell>
          <cell r="AK135" t="str">
            <v>-</v>
          </cell>
          <cell r="AL135">
            <v>37.950000000000003</v>
          </cell>
          <cell r="AM135" t="str">
            <v>-</v>
          </cell>
        </row>
        <row r="136">
          <cell r="E136">
            <v>38866</v>
          </cell>
          <cell r="F136" t="str">
            <v>2084120021046016</v>
          </cell>
          <cell r="G136" t="str">
            <v>-</v>
          </cell>
          <cell r="H136" t="str">
            <v>-</v>
          </cell>
          <cell r="I136" t="str">
            <v>-</v>
          </cell>
          <cell r="J136" t="str">
            <v>-</v>
          </cell>
          <cell r="K136" t="str">
            <v>-</v>
          </cell>
          <cell r="L136" t="str">
            <v>-</v>
          </cell>
          <cell r="M136" t="str">
            <v>-</v>
          </cell>
          <cell r="N136" t="str">
            <v>-</v>
          </cell>
          <cell r="O136" t="str">
            <v>-</v>
          </cell>
          <cell r="P136" t="str">
            <v>-</v>
          </cell>
          <cell r="Q136" t="str">
            <v>-</v>
          </cell>
          <cell r="R136" t="str">
            <v>-</v>
          </cell>
          <cell r="S136" t="str">
            <v>-</v>
          </cell>
          <cell r="T136" t="str">
            <v>-</v>
          </cell>
          <cell r="U136" t="str">
            <v>-</v>
          </cell>
          <cell r="V136" t="str">
            <v>ПФО</v>
          </cell>
          <cell r="W136">
            <v>134</v>
          </cell>
          <cell r="X136" t="str">
            <v>Всероссийские соревнования</v>
          </cell>
          <cell r="Y136" t="str">
            <v>Дистанция-лыжная; 
дистанция-лыжная-связка;
дистанция-лыжная-группа</v>
          </cell>
          <cell r="AA136" t="str">
            <v>Юноши, девушки</v>
          </cell>
          <cell r="AB136" t="str">
            <v>14-15 лет</v>
          </cell>
          <cell r="AC136">
            <v>46372</v>
          </cell>
          <cell r="AD136">
            <v>46377</v>
          </cell>
          <cell r="AE136" t="str">
            <v>Россия</v>
          </cell>
          <cell r="AF136" t="str">
            <v>Республика Марий Эл, д.Корта</v>
          </cell>
          <cell r="AG136" t="str">
            <v>лыжная база УТБ "Корта"</v>
          </cell>
          <cell r="AH136">
            <v>100</v>
          </cell>
          <cell r="AI136">
            <v>80</v>
          </cell>
          <cell r="AJ136">
            <v>20</v>
          </cell>
          <cell r="AK136" t="str">
            <v>-</v>
          </cell>
          <cell r="AL136">
            <v>37.950000000000003</v>
          </cell>
          <cell r="AM136" t="str">
            <v>-</v>
          </cell>
        </row>
        <row r="137">
          <cell r="E137">
            <v>38808</v>
          </cell>
          <cell r="F137" t="str">
            <v>2084770019045959</v>
          </cell>
          <cell r="G137" t="str">
            <v>-</v>
          </cell>
          <cell r="H137" t="str">
            <v>-</v>
          </cell>
          <cell r="I137" t="str">
            <v>-</v>
          </cell>
          <cell r="J137" t="str">
            <v>-</v>
          </cell>
          <cell r="K137" t="str">
            <v>-</v>
          </cell>
          <cell r="L137" t="str">
            <v>-</v>
          </cell>
          <cell r="M137" t="str">
            <v>-</v>
          </cell>
          <cell r="N137" t="str">
            <v>-</v>
          </cell>
          <cell r="O137" t="str">
            <v>-</v>
          </cell>
          <cell r="P137" t="str">
            <v>-</v>
          </cell>
          <cell r="Q137" t="str">
            <v>-</v>
          </cell>
          <cell r="R137" t="str">
            <v>-</v>
          </cell>
          <cell r="S137" t="str">
            <v>-</v>
          </cell>
          <cell r="T137" t="str">
            <v>-</v>
          </cell>
          <cell r="U137" t="str">
            <v>-</v>
          </cell>
          <cell r="V137" t="str">
            <v>ЦФО</v>
          </cell>
          <cell r="W137">
            <v>135</v>
          </cell>
          <cell r="X137" t="str">
            <v>Чемпионат России</v>
          </cell>
          <cell r="Y137" t="str">
            <v>Маршрут-пешеходный (1-6 категория);
маршрут-водный (1-6 категория);
маршрут-горный (1-6 категория);
маршрут-на средствах передвижения (1-6 категория) (автомото);
маршрут-парусный (1-6 категория);
маршрут-лыжный (1-6 категория);
маршрут-спелео (1-6 категория);</v>
          </cell>
          <cell r="Z137" t="str">
            <v>подведение итогов</v>
          </cell>
          <cell r="AA137" t="str">
            <v>Мужчины, женщины</v>
          </cell>
          <cell r="AB137" t="str">
            <v>22 и старше</v>
          </cell>
          <cell r="AC137">
            <v>46371</v>
          </cell>
          <cell r="AD137">
            <v>46375</v>
          </cell>
          <cell r="AE137" t="str">
            <v>Россия</v>
          </cell>
          <cell r="AF137" t="str">
            <v>г.Москва</v>
          </cell>
          <cell r="AH137">
            <v>600</v>
          </cell>
          <cell r="AI137">
            <v>500</v>
          </cell>
          <cell r="AJ137">
            <v>100</v>
          </cell>
          <cell r="AK137" t="str">
            <v>-</v>
          </cell>
          <cell r="AL137">
            <v>1000</v>
          </cell>
          <cell r="AM137" t="str">
            <v>-</v>
          </cell>
        </row>
        <row r="138">
          <cell r="E138">
            <v>39366</v>
          </cell>
          <cell r="F138" t="str">
            <v>2084400023046105</v>
          </cell>
          <cell r="G138" t="str">
            <v>-</v>
          </cell>
          <cell r="H138" t="str">
            <v>-</v>
          </cell>
          <cell r="I138" t="str">
            <v>-</v>
          </cell>
          <cell r="J138" t="str">
            <v>-</v>
          </cell>
          <cell r="K138" t="str">
            <v>-</v>
          </cell>
          <cell r="L138" t="str">
            <v>-</v>
          </cell>
          <cell r="M138" t="str">
            <v>-</v>
          </cell>
          <cell r="N138" t="str">
            <v>-</v>
          </cell>
          <cell r="O138" t="str">
            <v>-</v>
          </cell>
          <cell r="P138" t="str">
            <v>-</v>
          </cell>
          <cell r="Q138" t="str">
            <v>-</v>
          </cell>
          <cell r="R138" t="str">
            <v>-</v>
          </cell>
          <cell r="S138" t="str">
            <v>-</v>
          </cell>
          <cell r="T138" t="str">
            <v>-</v>
          </cell>
          <cell r="U138" t="str">
            <v>-</v>
          </cell>
          <cell r="V138" t="str">
            <v>ЦФО</v>
          </cell>
          <cell r="W138">
            <v>136</v>
          </cell>
          <cell r="X138" t="str">
            <v>Межрегиональные соревнования</v>
          </cell>
          <cell r="Y138" t="str">
            <v xml:space="preserve">Дистанция-пешеходная;
дистанция-пешеходная-связка;
дистанция-пешеходная-группа </v>
          </cell>
          <cell r="AA138" t="str">
            <v>Мужчины, женщины</v>
          </cell>
          <cell r="AB138" t="str">
            <v>22 и старше</v>
          </cell>
          <cell r="AC138">
            <v>46373</v>
          </cell>
          <cell r="AD138">
            <v>46377</v>
          </cell>
          <cell r="AE138" t="str">
            <v>Россия</v>
          </cell>
          <cell r="AF138" t="str">
            <v>Калужская область, п.Ферзиково</v>
          </cell>
          <cell r="AG138" t="str">
            <v>ФОК "Олимп"</v>
          </cell>
          <cell r="AH138">
            <v>100</v>
          </cell>
          <cell r="AI138">
            <v>80</v>
          </cell>
          <cell r="AJ138">
            <v>20</v>
          </cell>
          <cell r="AK138" t="str">
            <v>-</v>
          </cell>
          <cell r="AL138" t="str">
            <v>-</v>
          </cell>
          <cell r="AM138" t="str">
            <v>-</v>
          </cell>
        </row>
        <row r="139">
          <cell r="E139">
            <v>39367</v>
          </cell>
          <cell r="F139" t="str">
            <v>2084400023046104</v>
          </cell>
          <cell r="G139" t="str">
            <v>-</v>
          </cell>
          <cell r="H139" t="str">
            <v>-</v>
          </cell>
          <cell r="I139" t="str">
            <v>-</v>
          </cell>
          <cell r="J139" t="str">
            <v>-</v>
          </cell>
          <cell r="K139" t="str">
            <v>-</v>
          </cell>
          <cell r="L139" t="str">
            <v>-</v>
          </cell>
          <cell r="M139" t="str">
            <v>-</v>
          </cell>
          <cell r="N139" t="str">
            <v>-</v>
          </cell>
          <cell r="O139" t="str">
            <v>-</v>
          </cell>
          <cell r="P139" t="str">
            <v>-</v>
          </cell>
          <cell r="Q139" t="str">
            <v>-</v>
          </cell>
          <cell r="R139" t="str">
            <v>-</v>
          </cell>
          <cell r="S139" t="str">
            <v>-</v>
          </cell>
          <cell r="T139" t="str">
            <v>-</v>
          </cell>
          <cell r="U139" t="str">
            <v>-</v>
          </cell>
          <cell r="V139" t="str">
            <v>ЦФО</v>
          </cell>
          <cell r="W139">
            <v>137</v>
          </cell>
          <cell r="X139" t="str">
            <v>Межрегиональные соревнования</v>
          </cell>
          <cell r="Y139" t="str">
            <v xml:space="preserve">Дистанция-пешеходная;
дистанция-пешеходная-связка;
дистанция-пешеходная-группа </v>
          </cell>
          <cell r="AA139" t="str">
            <v>Юниоры, юниорки</v>
          </cell>
          <cell r="AB139" t="str">
            <v>16-21 год</v>
          </cell>
          <cell r="AC139">
            <v>46373</v>
          </cell>
          <cell r="AD139">
            <v>46377</v>
          </cell>
          <cell r="AE139" t="str">
            <v>Россия</v>
          </cell>
          <cell r="AF139" t="str">
            <v>Калужская область, п.Ферзиково</v>
          </cell>
          <cell r="AG139" t="str">
            <v>ФОК "Олимп"</v>
          </cell>
          <cell r="AH139">
            <v>100</v>
          </cell>
          <cell r="AI139">
            <v>80</v>
          </cell>
          <cell r="AJ139">
            <v>20</v>
          </cell>
          <cell r="AK139" t="str">
            <v>-</v>
          </cell>
          <cell r="AL139" t="str">
            <v>-</v>
          </cell>
          <cell r="AM139" t="str">
            <v>-</v>
          </cell>
        </row>
        <row r="140">
          <cell r="E140">
            <v>39368</v>
          </cell>
          <cell r="F140" t="str">
            <v>2084400023046103</v>
          </cell>
          <cell r="G140" t="str">
            <v>-</v>
          </cell>
          <cell r="H140" t="str">
            <v>-</v>
          </cell>
          <cell r="I140" t="str">
            <v>-</v>
          </cell>
          <cell r="J140" t="str">
            <v>-</v>
          </cell>
          <cell r="K140" t="str">
            <v>-</v>
          </cell>
          <cell r="L140" t="str">
            <v>-</v>
          </cell>
          <cell r="M140" t="str">
            <v>-</v>
          </cell>
          <cell r="N140" t="str">
            <v>-</v>
          </cell>
          <cell r="O140" t="str">
            <v>-</v>
          </cell>
          <cell r="P140" t="str">
            <v>-</v>
          </cell>
          <cell r="Q140" t="str">
            <v>-</v>
          </cell>
          <cell r="R140" t="str">
            <v>-</v>
          </cell>
          <cell r="S140" t="str">
            <v>-</v>
          </cell>
          <cell r="T140" t="str">
            <v>-</v>
          </cell>
          <cell r="U140" t="str">
            <v>-</v>
          </cell>
          <cell r="V140" t="str">
            <v>ЦФО</v>
          </cell>
          <cell r="W140">
            <v>138</v>
          </cell>
          <cell r="X140" t="str">
            <v>Межрегиональные соревнования</v>
          </cell>
          <cell r="Y140" t="str">
            <v xml:space="preserve">Дистанция-пешеходная;
дистанция-пешеходная-связка;
дистанция-пешеходная-группа </v>
          </cell>
          <cell r="AA140" t="str">
            <v>Юноши, девушки</v>
          </cell>
          <cell r="AB140" t="str">
            <v>14-15 лет</v>
          </cell>
          <cell r="AC140">
            <v>46373</v>
          </cell>
          <cell r="AD140">
            <v>46377</v>
          </cell>
          <cell r="AE140" t="str">
            <v>Россия</v>
          </cell>
          <cell r="AF140" t="str">
            <v>Калужская область, п.Ферзиково</v>
          </cell>
          <cell r="AG140" t="str">
            <v>ФОК "Олимп"</v>
          </cell>
          <cell r="AH140">
            <v>100</v>
          </cell>
          <cell r="AI140">
            <v>80</v>
          </cell>
          <cell r="AJ140">
            <v>20</v>
          </cell>
          <cell r="AK140" t="str">
            <v>-</v>
          </cell>
          <cell r="AL140" t="str">
            <v>-</v>
          </cell>
          <cell r="AM140" t="str">
            <v>-</v>
          </cell>
        </row>
        <row r="141">
          <cell r="E141">
            <v>39369</v>
          </cell>
          <cell r="F141" t="str">
            <v>2084400023046102</v>
          </cell>
          <cell r="G141" t="str">
            <v>-</v>
          </cell>
          <cell r="H141" t="str">
            <v>-</v>
          </cell>
          <cell r="I141" t="str">
            <v>-</v>
          </cell>
          <cell r="J141" t="str">
            <v>-</v>
          </cell>
          <cell r="K141" t="str">
            <v>-</v>
          </cell>
          <cell r="L141" t="str">
            <v>-</v>
          </cell>
          <cell r="M141" t="str">
            <v>-</v>
          </cell>
          <cell r="N141" t="str">
            <v>-</v>
          </cell>
          <cell r="O141" t="str">
            <v>-</v>
          </cell>
          <cell r="P141" t="str">
            <v>-</v>
          </cell>
          <cell r="Q141" t="str">
            <v>-</v>
          </cell>
          <cell r="R141" t="str">
            <v>-</v>
          </cell>
          <cell r="S141" t="str">
            <v>-</v>
          </cell>
          <cell r="T141" t="str">
            <v>-</v>
          </cell>
          <cell r="U141" t="str">
            <v>-</v>
          </cell>
          <cell r="V141" t="str">
            <v>ЦФО</v>
          </cell>
          <cell r="W141">
            <v>139</v>
          </cell>
          <cell r="X141" t="str">
            <v>Межрегиональные соревнования</v>
          </cell>
          <cell r="Y141" t="str">
            <v xml:space="preserve">Дистанция-пешеходная;
дистанция-пешеходная-связка;
дистанция-пешеходная-группа </v>
          </cell>
          <cell r="AA141" t="str">
            <v>Мальчики, девочки</v>
          </cell>
          <cell r="AB141" t="str">
            <v>8-13 лет</v>
          </cell>
          <cell r="AC141">
            <v>46373</v>
          </cell>
          <cell r="AD141">
            <v>46377</v>
          </cell>
          <cell r="AE141" t="str">
            <v>Россия</v>
          </cell>
          <cell r="AF141" t="str">
            <v>Калужская область, п.Ферзиково</v>
          </cell>
          <cell r="AG141" t="str">
            <v>ФОК "Олимп"</v>
          </cell>
          <cell r="AH141">
            <v>100</v>
          </cell>
          <cell r="AI141">
            <v>80</v>
          </cell>
          <cell r="AJ141">
            <v>20</v>
          </cell>
          <cell r="AK141" t="str">
            <v>-</v>
          </cell>
          <cell r="AL141" t="str">
            <v>-</v>
          </cell>
          <cell r="AM141" t="str">
            <v>-</v>
          </cell>
        </row>
        <row r="143">
          <cell r="O143">
            <v>0</v>
          </cell>
          <cell r="U143">
            <v>0</v>
          </cell>
        </row>
        <row r="147">
          <cell r="E147" t="str">
            <v>-</v>
          </cell>
          <cell r="F147" t="str">
            <v>-</v>
          </cell>
          <cell r="G147" t="str">
            <v>-</v>
          </cell>
          <cell r="H147" t="str">
            <v>-</v>
          </cell>
          <cell r="J147" t="str">
            <v>-</v>
          </cell>
          <cell r="K147" t="str">
            <v>-</v>
          </cell>
          <cell r="M147" t="str">
            <v>-</v>
          </cell>
          <cell r="N147" t="str">
            <v>-</v>
          </cell>
          <cell r="P147" t="str">
            <v>-</v>
          </cell>
          <cell r="Q147" t="str">
            <v>-</v>
          </cell>
          <cell r="S147" t="str">
            <v>-</v>
          </cell>
          <cell r="T147" t="str">
            <v>-</v>
          </cell>
          <cell r="X147" t="str">
            <v>-</v>
          </cell>
          <cell r="AC147" t="str">
            <v>Международные соревнования</v>
          </cell>
          <cell r="AF147" t="str">
            <v>-</v>
          </cell>
        </row>
        <row r="148">
          <cell r="E148" t="str">
            <v>-</v>
          </cell>
          <cell r="F148" t="str">
            <v>-</v>
          </cell>
          <cell r="G148" t="str">
            <v>-</v>
          </cell>
          <cell r="H148" t="str">
            <v>-</v>
          </cell>
          <cell r="J148" t="str">
            <v>-</v>
          </cell>
          <cell r="K148" t="str">
            <v>-</v>
          </cell>
          <cell r="M148" t="str">
            <v>-</v>
          </cell>
          <cell r="N148" t="str">
            <v>-</v>
          </cell>
          <cell r="P148" t="str">
            <v>-</v>
          </cell>
          <cell r="Q148" t="str">
            <v>-</v>
          </cell>
          <cell r="S148" t="str">
            <v>-</v>
          </cell>
          <cell r="T148" t="str">
            <v>-</v>
          </cell>
          <cell r="X148" t="str">
            <v>-</v>
          </cell>
          <cell r="AC148" t="str">
            <v>1. Спортивные мероприятия с участием мужчин, женщин</v>
          </cell>
          <cell r="AF148" t="str">
            <v>-</v>
          </cell>
        </row>
        <row r="149"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J149" t="str">
            <v>-</v>
          </cell>
          <cell r="K149" t="str">
            <v>-</v>
          </cell>
          <cell r="M149" t="str">
            <v>-</v>
          </cell>
          <cell r="N149" t="str">
            <v>-</v>
          </cell>
          <cell r="P149" t="str">
            <v>-</v>
          </cell>
          <cell r="Q149" t="str">
            <v>-</v>
          </cell>
          <cell r="S149" t="str">
            <v>-</v>
          </cell>
          <cell r="T149" t="str">
            <v>-</v>
          </cell>
          <cell r="X149" t="str">
            <v>-</v>
          </cell>
          <cell r="AC149" t="str">
            <v>2. Спортивные мероприятия с участием юниоров, юниорок</v>
          </cell>
          <cell r="AF149" t="str">
            <v>-</v>
          </cell>
        </row>
        <row r="151"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J151" t="str">
            <v>-</v>
          </cell>
          <cell r="K151" t="str">
            <v>-</v>
          </cell>
          <cell r="M151" t="str">
            <v>-</v>
          </cell>
          <cell r="N151" t="str">
            <v>-</v>
          </cell>
          <cell r="P151" t="str">
            <v>-</v>
          </cell>
          <cell r="Q151" t="str">
            <v>-</v>
          </cell>
          <cell r="S151" t="str">
            <v>-</v>
          </cell>
          <cell r="T151" t="str">
            <v>-</v>
          </cell>
          <cell r="X151" t="str">
            <v>-</v>
          </cell>
          <cell r="AC151" t="str">
            <v>Всероссийские и межрегиональные соревнования</v>
          </cell>
          <cell r="AF151" t="str">
            <v>-</v>
          </cell>
        </row>
        <row r="152">
          <cell r="E152" t="str">
            <v>-</v>
          </cell>
          <cell r="F152" t="str">
            <v>-</v>
          </cell>
          <cell r="G152" t="str">
            <v>-</v>
          </cell>
          <cell r="H152" t="str">
            <v>-</v>
          </cell>
          <cell r="J152" t="str">
            <v>-</v>
          </cell>
          <cell r="K152" t="str">
            <v>-</v>
          </cell>
          <cell r="M152" t="str">
            <v>-</v>
          </cell>
          <cell r="N152" t="str">
            <v>-</v>
          </cell>
          <cell r="P152" t="str">
            <v>-</v>
          </cell>
          <cell r="Q152" t="str">
            <v>-</v>
          </cell>
          <cell r="S152" t="str">
            <v>-</v>
          </cell>
          <cell r="T152" t="str">
            <v>-</v>
          </cell>
          <cell r="X152" t="str">
            <v>-</v>
          </cell>
          <cell r="AC152" t="str">
            <v>3. Спортивные мероприятия с участием мужчин, женщин</v>
          </cell>
          <cell r="AF152" t="str">
            <v>-</v>
          </cell>
        </row>
        <row r="153">
          <cell r="E153" t="str">
            <v>-</v>
          </cell>
          <cell r="F153" t="str">
            <v>-</v>
          </cell>
          <cell r="G153" t="str">
            <v>-</v>
          </cell>
          <cell r="H153" t="str">
            <v>-</v>
          </cell>
          <cell r="J153" t="str">
            <v>-</v>
          </cell>
          <cell r="K153" t="str">
            <v>-</v>
          </cell>
          <cell r="M153" t="str">
            <v>-</v>
          </cell>
          <cell r="N153" t="str">
            <v>-</v>
          </cell>
          <cell r="P153" t="str">
            <v>-</v>
          </cell>
          <cell r="Q153" t="str">
            <v>-</v>
          </cell>
          <cell r="S153" t="str">
            <v>-</v>
          </cell>
          <cell r="T153" t="str">
            <v>-</v>
          </cell>
          <cell r="X153" t="str">
            <v>-</v>
          </cell>
          <cell r="AB153" t="str">
            <v>4. Спортивные мероприятия с участием юниоров, юниорок, юношей и девушек</v>
          </cell>
          <cell r="AF153" t="str">
            <v>-</v>
          </cell>
        </row>
        <row r="155">
          <cell r="E155" t="str">
            <v>-</v>
          </cell>
          <cell r="F155" t="str">
            <v>-</v>
          </cell>
          <cell r="G155" t="str">
            <v>-</v>
          </cell>
          <cell r="H155" t="str">
            <v>-</v>
          </cell>
          <cell r="J155" t="str">
            <v>-</v>
          </cell>
          <cell r="K155" t="str">
            <v>-</v>
          </cell>
          <cell r="M155" t="str">
            <v>-</v>
          </cell>
          <cell r="N155" t="str">
            <v>-</v>
          </cell>
          <cell r="P155" t="str">
            <v>-</v>
          </cell>
          <cell r="Q155" t="str">
            <v>-</v>
          </cell>
          <cell r="S155" t="str">
            <v>-</v>
          </cell>
          <cell r="T155" t="str">
            <v>-</v>
          </cell>
        </row>
        <row r="156">
          <cell r="E156" t="str">
            <v>-</v>
          </cell>
          <cell r="F156" t="str">
            <v>-</v>
          </cell>
          <cell r="G156" t="str">
            <v>-</v>
          </cell>
          <cell r="H156" t="str">
            <v>-</v>
          </cell>
          <cell r="J156" t="str">
            <v>-</v>
          </cell>
          <cell r="K156" t="str">
            <v>-</v>
          </cell>
          <cell r="M156" t="str">
            <v>-</v>
          </cell>
          <cell r="N156" t="str">
            <v>-</v>
          </cell>
          <cell r="P156" t="str">
            <v>-</v>
          </cell>
          <cell r="Q156" t="str">
            <v>-</v>
          </cell>
          <cell r="S156" t="str">
            <v>-</v>
          </cell>
          <cell r="T156" t="str">
            <v>-</v>
          </cell>
          <cell r="Y156" t="str">
            <v>Первый вице-президент ФСТР</v>
          </cell>
          <cell r="AF156" t="str">
            <v>А.Э. Ярошевский</v>
          </cell>
        </row>
        <row r="159">
          <cell r="E159" t="str">
            <v>ОТМЕНА</v>
          </cell>
          <cell r="F159" t="str">
            <v>ОТМЕНА</v>
          </cell>
          <cell r="G159" t="str">
            <v>ОТМЕНА</v>
          </cell>
          <cell r="H159" t="str">
            <v>ОТМЕНА</v>
          </cell>
          <cell r="I159" t="str">
            <v>ОТМЕНА</v>
          </cell>
          <cell r="J159" t="str">
            <v>ОТМЕНА</v>
          </cell>
          <cell r="K159" t="str">
            <v>ОТМЕНА</v>
          </cell>
          <cell r="L159" t="str">
            <v>ОТМЕНА</v>
          </cell>
          <cell r="M159" t="str">
            <v>ОТМЕНА</v>
          </cell>
          <cell r="N159" t="str">
            <v>ОТМЕНА</v>
          </cell>
          <cell r="O159" t="str">
            <v>ОТМЕНА</v>
          </cell>
          <cell r="P159" t="str">
            <v>ОТМЕНА</v>
          </cell>
          <cell r="Q159" t="str">
            <v>ОТМЕНА</v>
          </cell>
          <cell r="R159" t="str">
            <v>ОТМЕНА</v>
          </cell>
          <cell r="S159" t="str">
            <v>ОТМЕНА</v>
          </cell>
          <cell r="T159" t="str">
            <v>ОТМЕНА</v>
          </cell>
          <cell r="U159" t="str">
            <v>ОТМЕНА</v>
          </cell>
          <cell r="V159" t="str">
            <v>ОТМЕНА</v>
          </cell>
          <cell r="W159" t="str">
            <v>ОТМЕНА</v>
          </cell>
          <cell r="X159" t="str">
            <v>ОТМЕНА</v>
          </cell>
          <cell r="Y159" t="str">
            <v>ОТМЕНА</v>
          </cell>
          <cell r="AA159" t="str">
            <v>ОТМЕНА</v>
          </cell>
          <cell r="AB159" t="str">
            <v>ОТМЕНА</v>
          </cell>
          <cell r="AC159" t="str">
            <v>ОТМЕНА</v>
          </cell>
          <cell r="AD159" t="str">
            <v>ОТМЕНА</v>
          </cell>
          <cell r="AE159" t="str">
            <v>ОТМЕНА</v>
          </cell>
          <cell r="AF159" t="str">
            <v>ОТМЕНА</v>
          </cell>
          <cell r="AG159" t="str">
            <v>ОТМЕНА</v>
          </cell>
          <cell r="AJ159" t="str">
            <v>ОТМЕНА</v>
          </cell>
        </row>
        <row r="161">
          <cell r="W161" t="str">
            <v>МЖ</v>
          </cell>
        </row>
        <row r="162">
          <cell r="E162">
            <v>38886</v>
          </cell>
          <cell r="F162" t="str">
            <v>исключено
отказ регФСТ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  <cell r="P162" t="str">
            <v>-</v>
          </cell>
          <cell r="Q162" t="str">
            <v>-</v>
          </cell>
          <cell r="R162" t="str">
            <v>-</v>
          </cell>
          <cell r="S162" t="str">
            <v>-</v>
          </cell>
          <cell r="T162" t="str">
            <v>-</v>
          </cell>
          <cell r="U162" t="str">
            <v>-</v>
          </cell>
          <cell r="V162" t="str">
            <v>ЮФО</v>
          </cell>
          <cell r="W162">
            <v>71</v>
          </cell>
          <cell r="X162" t="str">
            <v>Чемпионат Южного федерального округа</v>
          </cell>
          <cell r="Y162" t="str">
            <v>Северная ходьба</v>
          </cell>
          <cell r="AA162" t="str">
            <v>Мужчины, женщины</v>
          </cell>
          <cell r="AB162" t="str">
            <v>18 и старше</v>
          </cell>
          <cell r="AC162">
            <v>46170</v>
          </cell>
          <cell r="AD162">
            <v>46173</v>
          </cell>
          <cell r="AE162" t="str">
            <v>Россия</v>
          </cell>
          <cell r="AF162" t="str">
            <v>Ростовская область, г.Ростов-на-Дону</v>
          </cell>
          <cell r="AH162">
            <v>100</v>
          </cell>
          <cell r="AI162">
            <v>80</v>
          </cell>
          <cell r="AJ162">
            <v>20</v>
          </cell>
          <cell r="AK162" t="str">
            <v>-</v>
          </cell>
          <cell r="AL162" t="str">
            <v>-</v>
          </cell>
          <cell r="AM162" t="str">
            <v>-</v>
          </cell>
        </row>
        <row r="163">
          <cell r="E163">
            <v>39042</v>
          </cell>
          <cell r="F163" t="str">
            <v>отозвано
отказ регФСТ</v>
          </cell>
          <cell r="G163" t="str">
            <v>-</v>
          </cell>
          <cell r="H163" t="str">
            <v>-</v>
          </cell>
          <cell r="I163" t="str">
            <v>-</v>
          </cell>
          <cell r="J163" t="str">
            <v>-</v>
          </cell>
          <cell r="K163" t="str">
            <v>-</v>
          </cell>
          <cell r="L163" t="str">
            <v>-</v>
          </cell>
          <cell r="M163" t="str">
            <v>-</v>
          </cell>
          <cell r="N163" t="str">
            <v>-</v>
          </cell>
          <cell r="O163" t="str">
            <v>-</v>
          </cell>
          <cell r="P163" t="str">
            <v>-</v>
          </cell>
          <cell r="Q163" t="str">
            <v>-</v>
          </cell>
          <cell r="R163" t="str">
            <v>-</v>
          </cell>
          <cell r="S163" t="str">
            <v>-</v>
          </cell>
          <cell r="T163" t="str">
            <v>-</v>
          </cell>
          <cell r="U163" t="str">
            <v>-</v>
          </cell>
          <cell r="V163" t="str">
            <v>ЮФО</v>
          </cell>
          <cell r="W163">
            <v>9</v>
          </cell>
          <cell r="X163" t="str">
            <v>Межрегиональные соревнования</v>
          </cell>
          <cell r="Y163" t="str">
            <v xml:space="preserve">Дистанция-пешеходная;
дистанция-пешеходная-связка;
дистанция-пешеходная-группа </v>
          </cell>
          <cell r="AA163" t="str">
            <v>Мужчины, женщины</v>
          </cell>
          <cell r="AB163" t="str">
            <v>22 и старше</v>
          </cell>
          <cell r="AC163">
            <v>46036</v>
          </cell>
          <cell r="AD163">
            <v>46040</v>
          </cell>
          <cell r="AE163" t="str">
            <v>Россия</v>
          </cell>
          <cell r="AF163" t="str">
            <v>Ростовская область, п.Золотая Коса</v>
          </cell>
          <cell r="AH163">
            <v>100</v>
          </cell>
          <cell r="AI163">
            <v>80</v>
          </cell>
          <cell r="AJ163">
            <v>20</v>
          </cell>
          <cell r="AK163" t="str">
            <v>-</v>
          </cell>
          <cell r="AL163" t="str">
            <v>-</v>
          </cell>
          <cell r="AM163" t="str">
            <v>-</v>
          </cell>
        </row>
        <row r="164">
          <cell r="E164">
            <v>38873</v>
          </cell>
          <cell r="F164" t="str">
            <v>исключено
отказ регФСТ</v>
          </cell>
          <cell r="G164" t="str">
            <v>-</v>
          </cell>
          <cell r="H164" t="str">
            <v>-</v>
          </cell>
          <cell r="I164" t="str">
            <v>-</v>
          </cell>
          <cell r="J164" t="str">
            <v>-</v>
          </cell>
          <cell r="K164" t="str">
            <v>-</v>
          </cell>
          <cell r="L164" t="str">
            <v>-</v>
          </cell>
          <cell r="M164" t="str">
            <v>-</v>
          </cell>
          <cell r="N164" t="str">
            <v>-</v>
          </cell>
          <cell r="O164" t="str">
            <v>-</v>
          </cell>
          <cell r="P164" t="str">
            <v>-</v>
          </cell>
          <cell r="Q164" t="str">
            <v>-</v>
          </cell>
          <cell r="R164" t="str">
            <v>-</v>
          </cell>
          <cell r="S164" t="str">
            <v>-</v>
          </cell>
          <cell r="T164" t="str">
            <v>-</v>
          </cell>
          <cell r="U164" t="str">
            <v>-</v>
          </cell>
          <cell r="V164" t="str">
            <v>УрФО</v>
          </cell>
          <cell r="W164">
            <v>24</v>
          </cell>
          <cell r="X164" t="str">
            <v>Чемпионат Уральского федерального округа</v>
          </cell>
          <cell r="Y164" t="str">
            <v>Дистанция-лыжная; 
дистанция-лыжная-связка</v>
          </cell>
          <cell r="AA164" t="str">
            <v>Мужчины, женщины</v>
          </cell>
          <cell r="AB164" t="str">
            <v>22 и старше</v>
          </cell>
          <cell r="AC164">
            <v>46065</v>
          </cell>
          <cell r="AD164">
            <v>46069</v>
          </cell>
          <cell r="AE164" t="str">
            <v>Россия</v>
          </cell>
          <cell r="AF164" t="str">
            <v>Тюменская область, г.Тюмень</v>
          </cell>
          <cell r="AG164" t="str">
            <v>лыжная база ДЮЦ "Авангард"</v>
          </cell>
          <cell r="AH164">
            <v>100</v>
          </cell>
          <cell r="AI164">
            <v>80</v>
          </cell>
          <cell r="AJ164">
            <v>20</v>
          </cell>
          <cell r="AK164" t="str">
            <v>-</v>
          </cell>
          <cell r="AL164" t="str">
            <v>-</v>
          </cell>
          <cell r="AM164" t="str">
            <v>-</v>
          </cell>
        </row>
        <row r="165">
          <cell r="E165">
            <v>39300</v>
          </cell>
          <cell r="F165" t="str">
            <v>исключено
отказ регФСТ</v>
          </cell>
          <cell r="G165" t="str">
            <v>-</v>
          </cell>
          <cell r="H165" t="str">
            <v>-</v>
          </cell>
          <cell r="I165" t="str">
            <v>-</v>
          </cell>
          <cell r="J165" t="str">
            <v>-</v>
          </cell>
          <cell r="K165" t="str">
            <v>-</v>
          </cell>
          <cell r="L165" t="str">
            <v>-</v>
          </cell>
          <cell r="M165" t="str">
            <v>-</v>
          </cell>
          <cell r="N165" t="str">
            <v>-</v>
          </cell>
          <cell r="O165" t="str">
            <v>-</v>
          </cell>
          <cell r="P165" t="str">
            <v>-</v>
          </cell>
          <cell r="Q165" t="str">
            <v>-</v>
          </cell>
          <cell r="R165" t="str">
            <v>-</v>
          </cell>
          <cell r="S165" t="str">
            <v>-</v>
          </cell>
          <cell r="T165" t="str">
            <v>-</v>
          </cell>
          <cell r="U165" t="str">
            <v>-</v>
          </cell>
          <cell r="V165" t="str">
            <v>ДВФО</v>
          </cell>
          <cell r="W165">
            <v>72</v>
          </cell>
          <cell r="X165" t="str">
            <v>Межрегиональные соревнования</v>
          </cell>
          <cell r="Y165" t="str">
            <v>Северная ходьба</v>
          </cell>
          <cell r="AA165" t="str">
            <v>Мужчины, женщины</v>
          </cell>
          <cell r="AB165" t="str">
            <v>18 и старше</v>
          </cell>
          <cell r="AC165">
            <v>46178</v>
          </cell>
          <cell r="AD165">
            <v>46180</v>
          </cell>
          <cell r="AE165" t="str">
            <v>Россия</v>
          </cell>
          <cell r="AF165" t="str">
            <v>Хабаровский край, г.Хабаровск</v>
          </cell>
          <cell r="AH165">
            <v>100</v>
          </cell>
          <cell r="AI165">
            <v>80</v>
          </cell>
          <cell r="AJ165">
            <v>20</v>
          </cell>
          <cell r="AK165" t="str">
            <v>-</v>
          </cell>
          <cell r="AL165" t="str">
            <v>-</v>
          </cell>
          <cell r="AM165" t="str">
            <v>-</v>
          </cell>
        </row>
        <row r="173"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  <cell r="P173" t="str">
            <v>-</v>
          </cell>
          <cell r="Q173" t="str">
            <v>-</v>
          </cell>
          <cell r="R173" t="str">
            <v>-</v>
          </cell>
          <cell r="S173" t="str">
            <v>-</v>
          </cell>
          <cell r="T173" t="str">
            <v>-</v>
          </cell>
          <cell r="U173" t="str">
            <v>-</v>
          </cell>
        </row>
        <row r="174">
          <cell r="E174" t="str">
            <v>-</v>
          </cell>
          <cell r="F174" t="str">
            <v>-</v>
          </cell>
          <cell r="G174" t="str">
            <v>-</v>
          </cell>
          <cell r="H174" t="str">
            <v>-</v>
          </cell>
          <cell r="I174" t="str">
            <v>-</v>
          </cell>
          <cell r="J174" t="str">
            <v>-</v>
          </cell>
          <cell r="K174" t="str">
            <v>-</v>
          </cell>
          <cell r="L174" t="str">
            <v>-</v>
          </cell>
          <cell r="M174" t="str">
            <v>-</v>
          </cell>
          <cell r="N174" t="str">
            <v>-</v>
          </cell>
          <cell r="O174" t="str">
            <v>-</v>
          </cell>
          <cell r="P174" t="str">
            <v>-</v>
          </cell>
          <cell r="Q174" t="str">
            <v>-</v>
          </cell>
          <cell r="R174" t="str">
            <v>-</v>
          </cell>
          <cell r="S174" t="str">
            <v>-</v>
          </cell>
          <cell r="T174" t="str">
            <v>-</v>
          </cell>
          <cell r="U174" t="str">
            <v>-</v>
          </cell>
          <cell r="W174" t="str">
            <v>Юниоры, юноши</v>
          </cell>
        </row>
        <row r="175">
          <cell r="E175">
            <v>39316</v>
          </cell>
          <cell r="F175" t="str">
            <v>исключено
отказ регФСТ</v>
          </cell>
          <cell r="G175" t="str">
            <v>-</v>
          </cell>
          <cell r="H175" t="str">
            <v>-</v>
          </cell>
          <cell r="I175" t="str">
            <v>-</v>
          </cell>
          <cell r="J175" t="str">
            <v>-</v>
          </cell>
          <cell r="K175" t="str">
            <v>-</v>
          </cell>
          <cell r="L175" t="str">
            <v>-</v>
          </cell>
          <cell r="M175" t="str">
            <v>-</v>
          </cell>
          <cell r="N175" t="str">
            <v>-</v>
          </cell>
          <cell r="O175" t="str">
            <v>-</v>
          </cell>
          <cell r="P175" t="str">
            <v>-</v>
          </cell>
          <cell r="Q175" t="str">
            <v>-</v>
          </cell>
          <cell r="R175" t="str">
            <v>-</v>
          </cell>
          <cell r="S175" t="str">
            <v>-</v>
          </cell>
          <cell r="T175" t="str">
            <v>-</v>
          </cell>
          <cell r="U175" t="str">
            <v>-</v>
          </cell>
          <cell r="V175" t="str">
            <v>СибФО</v>
          </cell>
          <cell r="W175">
            <v>78</v>
          </cell>
          <cell r="X175" t="str">
            <v>Межрегиональные соревнования</v>
          </cell>
          <cell r="Y175" t="str">
            <v xml:space="preserve">Дистанция-водная-каяк;
дистанция-водная-катамаран 2;
дистанция-водная-катамаран 4;
дистанция-водная-командная гонка </v>
          </cell>
          <cell r="AA175" t="str">
            <v>Юноши, девушки</v>
          </cell>
          <cell r="AB175" t="str">
            <v>14-15 лет</v>
          </cell>
          <cell r="AC175">
            <v>46191</v>
          </cell>
          <cell r="AD175">
            <v>46195</v>
          </cell>
          <cell r="AE175" t="str">
            <v>Россия</v>
          </cell>
          <cell r="AF175" t="str">
            <v>Кемеровская область – Кузбасс, п.Амзас</v>
          </cell>
          <cell r="AH175">
            <v>100</v>
          </cell>
          <cell r="AI175">
            <v>80</v>
          </cell>
          <cell r="AJ175">
            <v>20</v>
          </cell>
          <cell r="AK175" t="str">
            <v>-</v>
          </cell>
          <cell r="AL175" t="str">
            <v>-</v>
          </cell>
          <cell r="AM175" t="str">
            <v>-</v>
          </cell>
        </row>
        <row r="176">
          <cell r="E176">
            <v>39043</v>
          </cell>
          <cell r="F176" t="str">
            <v>отозвано
отказ регФСТ</v>
          </cell>
          <cell r="G176" t="str">
            <v>-</v>
          </cell>
          <cell r="H176" t="str">
            <v>-</v>
          </cell>
          <cell r="I176" t="str">
            <v>-</v>
          </cell>
          <cell r="J176" t="str">
            <v>-</v>
          </cell>
          <cell r="K176" t="str">
            <v>-</v>
          </cell>
          <cell r="L176" t="str">
            <v>-</v>
          </cell>
          <cell r="M176" t="str">
            <v>-</v>
          </cell>
          <cell r="N176" t="str">
            <v>-</v>
          </cell>
          <cell r="O176" t="str">
            <v>-</v>
          </cell>
          <cell r="P176" t="str">
            <v>-</v>
          </cell>
          <cell r="Q176" t="str">
            <v>-</v>
          </cell>
          <cell r="R176" t="str">
            <v>-</v>
          </cell>
          <cell r="S176" t="str">
            <v>-</v>
          </cell>
          <cell r="T176" t="str">
            <v>-</v>
          </cell>
          <cell r="U176" t="str">
            <v>-</v>
          </cell>
          <cell r="V176" t="str">
            <v>ЮФО</v>
          </cell>
          <cell r="W176">
            <v>10</v>
          </cell>
          <cell r="X176" t="str">
            <v>Межрегиональные соревнования</v>
          </cell>
          <cell r="Y176" t="str">
            <v xml:space="preserve">Дистанция-пешеходная;
дистанция-пешеходная-связка;
дистанция-пешеходная-группа </v>
          </cell>
          <cell r="AA176" t="str">
            <v>Юниоры, юниорки</v>
          </cell>
          <cell r="AB176" t="str">
            <v>16-21 год</v>
          </cell>
          <cell r="AC176">
            <v>46036</v>
          </cell>
          <cell r="AD176">
            <v>46040</v>
          </cell>
          <cell r="AE176" t="str">
            <v>Россия</v>
          </cell>
          <cell r="AF176" t="str">
            <v>Ростовская область, п.Золотая Коса</v>
          </cell>
          <cell r="AH176">
            <v>100</v>
          </cell>
          <cell r="AI176">
            <v>80</v>
          </cell>
          <cell r="AJ176">
            <v>20</v>
          </cell>
          <cell r="AK176" t="str">
            <v>-</v>
          </cell>
          <cell r="AL176" t="str">
            <v>-</v>
          </cell>
          <cell r="AM176" t="str">
            <v>-</v>
          </cell>
        </row>
        <row r="177">
          <cell r="E177">
            <v>39045</v>
          </cell>
          <cell r="F177" t="str">
            <v>отозвано
отказ регФСТ</v>
          </cell>
          <cell r="G177" t="str">
            <v>-</v>
          </cell>
          <cell r="H177" t="str">
            <v>-</v>
          </cell>
          <cell r="I177" t="str">
            <v>-</v>
          </cell>
          <cell r="J177" t="str">
            <v>-</v>
          </cell>
          <cell r="K177" t="str">
            <v>-</v>
          </cell>
          <cell r="L177" t="str">
            <v>-</v>
          </cell>
          <cell r="M177" t="str">
            <v>-</v>
          </cell>
          <cell r="N177" t="str">
            <v>-</v>
          </cell>
          <cell r="O177" t="str">
            <v>-</v>
          </cell>
          <cell r="P177" t="str">
            <v>-</v>
          </cell>
          <cell r="Q177" t="str">
            <v>-</v>
          </cell>
          <cell r="R177" t="str">
            <v>-</v>
          </cell>
          <cell r="S177" t="str">
            <v>-</v>
          </cell>
          <cell r="T177" t="str">
            <v>-</v>
          </cell>
          <cell r="U177" t="str">
            <v>-</v>
          </cell>
          <cell r="V177" t="str">
            <v>ЮФО</v>
          </cell>
          <cell r="W177">
            <v>11</v>
          </cell>
          <cell r="X177" t="str">
            <v>Межрегиональные соревнования</v>
          </cell>
          <cell r="Y177" t="str">
            <v xml:space="preserve">Дистанция-пешеходная;
дистанция-пешеходная-связка;
дистанция-пешеходная-группа </v>
          </cell>
          <cell r="AA177" t="str">
            <v>Юноши, девушки</v>
          </cell>
          <cell r="AB177" t="str">
            <v>14-15 лет</v>
          </cell>
          <cell r="AC177">
            <v>46036</v>
          </cell>
          <cell r="AD177">
            <v>46040</v>
          </cell>
          <cell r="AE177" t="str">
            <v>Россия</v>
          </cell>
          <cell r="AF177" t="str">
            <v>Ростовская область, п.Золотая Коса</v>
          </cell>
          <cell r="AH177">
            <v>100</v>
          </cell>
          <cell r="AI177">
            <v>80</v>
          </cell>
          <cell r="AJ177">
            <v>20</v>
          </cell>
          <cell r="AK177" t="str">
            <v>-</v>
          </cell>
          <cell r="AL177" t="str">
            <v>-</v>
          </cell>
          <cell r="AM177" t="str">
            <v>-</v>
          </cell>
        </row>
        <row r="178">
          <cell r="E178">
            <v>39048</v>
          </cell>
          <cell r="F178" t="str">
            <v>отозвано
отказ регФСТ</v>
          </cell>
          <cell r="G178" t="str">
            <v>-</v>
          </cell>
          <cell r="H178" t="str">
            <v>-</v>
          </cell>
          <cell r="I178" t="str">
            <v>-</v>
          </cell>
          <cell r="J178" t="str">
            <v>-</v>
          </cell>
          <cell r="K178" t="str">
            <v>-</v>
          </cell>
          <cell r="L178" t="str">
            <v>-</v>
          </cell>
          <cell r="M178" t="str">
            <v>-</v>
          </cell>
          <cell r="N178" t="str">
            <v>-</v>
          </cell>
          <cell r="O178" t="str">
            <v>-</v>
          </cell>
          <cell r="P178" t="str">
            <v>-</v>
          </cell>
          <cell r="Q178" t="str">
            <v>-</v>
          </cell>
          <cell r="R178" t="str">
            <v>-</v>
          </cell>
          <cell r="S178" t="str">
            <v>-</v>
          </cell>
          <cell r="T178" t="str">
            <v>-</v>
          </cell>
          <cell r="U178" t="str">
            <v>-</v>
          </cell>
          <cell r="V178" t="str">
            <v>ЮФО</v>
          </cell>
          <cell r="W178">
            <v>12</v>
          </cell>
          <cell r="X178" t="str">
            <v>Межрегиональные соревнования</v>
          </cell>
          <cell r="Y178" t="str">
            <v xml:space="preserve">Дистанция-пешеходная;
дистанция-пешеходная-связка;
дистанция-пешеходная-группа </v>
          </cell>
          <cell r="AA178" t="str">
            <v>Мальчики, девочки</v>
          </cell>
          <cell r="AB178" t="str">
            <v>8-13 лет</v>
          </cell>
          <cell r="AC178">
            <v>46036</v>
          </cell>
          <cell r="AD178">
            <v>46040</v>
          </cell>
          <cell r="AE178" t="str">
            <v>Россия</v>
          </cell>
          <cell r="AF178" t="str">
            <v>Ростовская область, п.Золотая Коса</v>
          </cell>
          <cell r="AH178">
            <v>100</v>
          </cell>
          <cell r="AI178">
            <v>80</v>
          </cell>
          <cell r="AJ178">
            <v>20</v>
          </cell>
          <cell r="AK178" t="str">
            <v>-</v>
          </cell>
          <cell r="AL178" t="str">
            <v>-</v>
          </cell>
          <cell r="AM178" t="str">
            <v>-</v>
          </cell>
        </row>
        <row r="179">
          <cell r="E179">
            <v>38974</v>
          </cell>
          <cell r="F179" t="str">
            <v>исключено
отказ регФСТ</v>
          </cell>
          <cell r="G179" t="str">
            <v>-</v>
          </cell>
          <cell r="H179" t="str">
            <v>-</v>
          </cell>
          <cell r="I179" t="str">
            <v>-</v>
          </cell>
          <cell r="J179" t="str">
            <v>-</v>
          </cell>
          <cell r="K179" t="str">
            <v>-</v>
          </cell>
          <cell r="L179" t="str">
            <v>-</v>
          </cell>
          <cell r="M179" t="str">
            <v>-</v>
          </cell>
          <cell r="N179" t="str">
            <v>-</v>
          </cell>
          <cell r="O179" t="str">
            <v>-</v>
          </cell>
          <cell r="P179" t="str">
            <v>-</v>
          </cell>
          <cell r="Q179" t="str">
            <v>-</v>
          </cell>
          <cell r="R179" t="str">
            <v>-</v>
          </cell>
          <cell r="S179" t="str">
            <v>-</v>
          </cell>
          <cell r="T179" t="str">
            <v>-</v>
          </cell>
          <cell r="U179" t="str">
            <v>-</v>
          </cell>
          <cell r="V179" t="str">
            <v>УрФО</v>
          </cell>
          <cell r="W179">
            <v>25</v>
          </cell>
          <cell r="X179" t="str">
            <v>Первенство Уральского федерального округа</v>
          </cell>
          <cell r="Y179" t="str">
            <v>Дистанция-лыжная; 
дистанция-лыжная-связка</v>
          </cell>
          <cell r="AA179" t="str">
            <v>Юниоры, юниорки</v>
          </cell>
          <cell r="AB179" t="str">
            <v>16-21 год</v>
          </cell>
          <cell r="AC179">
            <v>46065</v>
          </cell>
          <cell r="AD179">
            <v>46069</v>
          </cell>
          <cell r="AE179" t="str">
            <v>Россия</v>
          </cell>
          <cell r="AF179" t="str">
            <v>Тюменская область, г.Тюмень</v>
          </cell>
          <cell r="AG179" t="str">
            <v>лыжная база ДЮЦ "Авангард"</v>
          </cell>
          <cell r="AH179">
            <v>100</v>
          </cell>
          <cell r="AI179">
            <v>80</v>
          </cell>
          <cell r="AJ179">
            <v>20</v>
          </cell>
          <cell r="AK179" t="str">
            <v>-</v>
          </cell>
          <cell r="AL179" t="str">
            <v>-</v>
          </cell>
          <cell r="AM179" t="str">
            <v>-</v>
          </cell>
        </row>
        <row r="180">
          <cell r="E180">
            <v>38975</v>
          </cell>
          <cell r="F180" t="str">
            <v>исключено
отказ регФСТ</v>
          </cell>
          <cell r="G180" t="str">
            <v>-</v>
          </cell>
          <cell r="H180" t="str">
            <v>-</v>
          </cell>
          <cell r="I180" t="str">
            <v>-</v>
          </cell>
          <cell r="J180" t="str">
            <v>-</v>
          </cell>
          <cell r="K180" t="str">
            <v>-</v>
          </cell>
          <cell r="L180" t="str">
            <v>-</v>
          </cell>
          <cell r="M180" t="str">
            <v>-</v>
          </cell>
          <cell r="N180" t="str">
            <v>-</v>
          </cell>
          <cell r="O180" t="str">
            <v>-</v>
          </cell>
          <cell r="P180" t="str">
            <v>-</v>
          </cell>
          <cell r="Q180" t="str">
            <v>-</v>
          </cell>
          <cell r="R180" t="str">
            <v>-</v>
          </cell>
          <cell r="S180" t="str">
            <v>-</v>
          </cell>
          <cell r="T180" t="str">
            <v>-</v>
          </cell>
          <cell r="U180" t="str">
            <v>-</v>
          </cell>
          <cell r="V180" t="str">
            <v>УрФО</v>
          </cell>
          <cell r="W180">
            <v>26</v>
          </cell>
          <cell r="X180" t="str">
            <v>Первенство Уральского федерального округа</v>
          </cell>
          <cell r="Y180" t="str">
            <v>Дистанция-лыжная; 
дистанция-лыжная-связка</v>
          </cell>
          <cell r="AA180" t="str">
            <v>Юноши, девушки</v>
          </cell>
          <cell r="AB180" t="str">
            <v>14-15 лет</v>
          </cell>
          <cell r="AC180">
            <v>46065</v>
          </cell>
          <cell r="AD180">
            <v>46069</v>
          </cell>
          <cell r="AE180" t="str">
            <v>Россия</v>
          </cell>
          <cell r="AF180" t="str">
            <v>Тюменская область, г.Тюмень</v>
          </cell>
          <cell r="AG180" t="str">
            <v>лыжная база ДЮЦ "Авангард"</v>
          </cell>
          <cell r="AH180">
            <v>100</v>
          </cell>
          <cell r="AI180">
            <v>80</v>
          </cell>
          <cell r="AJ180">
            <v>20</v>
          </cell>
          <cell r="AK180" t="str">
            <v>-</v>
          </cell>
          <cell r="AL180" t="str">
            <v>-</v>
          </cell>
          <cell r="AM180" t="str">
            <v>-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Михаил Чесноков" id="{8397984C-7822-49EC-28A9-5DEE560D705C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80" personId="{8397984C-7822-49EC-28A9-5DEE560D705C}" id="{008C0035-00D4-4254-AE30-002C003400A6}" done="0">
    <text xml:space="preserve">На эти даты нет согл.
Есть на 21-24.06.2024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138"/>
  <sheetViews>
    <sheetView tabSelected="1" view="pageBreakPreview" topLeftCell="A113" zoomScale="70" zoomScaleSheetLayoutView="70" workbookViewId="0">
      <selection activeCell="F124" sqref="F124"/>
    </sheetView>
  </sheetViews>
  <sheetFormatPr defaultColWidth="9" defaultRowHeight="12.75" outlineLevelCol="1" x14ac:dyDescent="0.2"/>
  <cols>
    <col min="1" max="1" width="8.7109375" style="9" customWidth="1"/>
    <col min="2" max="2" width="18.28515625" style="5" customWidth="1"/>
    <col min="3" max="4" width="8.140625" style="14" customWidth="1"/>
    <col min="5" max="5" width="28.140625" style="24" customWidth="1"/>
    <col min="6" max="6" width="37.5703125" style="14" customWidth="1"/>
    <col min="7" max="7" width="7.7109375" style="14" customWidth="1"/>
    <col min="8" max="8" width="15" style="14" customWidth="1"/>
    <col min="9" max="9" width="13.42578125" style="14" customWidth="1"/>
    <col min="10" max="11" width="12.140625" style="26" customWidth="1"/>
    <col min="12" max="12" width="14.28515625" style="14" hidden="1" customWidth="1" outlineLevel="1"/>
    <col min="13" max="13" width="26.28515625" style="24" customWidth="1" collapsed="1"/>
    <col min="14" max="16384" width="9" style="1"/>
  </cols>
  <sheetData>
    <row r="1" spans="1:13" ht="15.75" x14ac:dyDescent="0.2">
      <c r="A1" s="8"/>
      <c r="B1" s="6"/>
      <c r="C1" s="40" t="s">
        <v>15</v>
      </c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5.75" x14ac:dyDescent="0.25">
      <c r="C2" s="41" t="s">
        <v>0</v>
      </c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x14ac:dyDescent="0.2">
      <c r="C3" s="42" t="s">
        <v>1</v>
      </c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15.75" thickBot="1" x14ac:dyDescent="0.25">
      <c r="C4" s="12"/>
      <c r="D4" s="12"/>
      <c r="E4" s="15"/>
      <c r="F4" s="12"/>
      <c r="G4" s="12"/>
      <c r="H4" s="12"/>
      <c r="I4" s="43" t="s">
        <v>2</v>
      </c>
      <c r="J4" s="43"/>
      <c r="K4" s="43"/>
      <c r="L4" s="43"/>
      <c r="M4" s="27" t="s">
        <v>3</v>
      </c>
    </row>
    <row r="5" spans="1:13" ht="106.5" customHeight="1" thickBot="1" x14ac:dyDescent="0.25">
      <c r="A5" s="56" t="s">
        <v>14</v>
      </c>
      <c r="B5" s="44" t="s">
        <v>17</v>
      </c>
      <c r="C5" s="16" t="s">
        <v>16</v>
      </c>
      <c r="D5" s="16" t="s">
        <v>4</v>
      </c>
      <c r="E5" s="17" t="s">
        <v>5</v>
      </c>
      <c r="F5" s="17" t="s">
        <v>6</v>
      </c>
      <c r="G5" s="13" t="s">
        <v>7</v>
      </c>
      <c r="H5" s="17" t="s">
        <v>8</v>
      </c>
      <c r="I5" s="17" t="s">
        <v>9</v>
      </c>
      <c r="J5" s="25" t="s">
        <v>10</v>
      </c>
      <c r="K5" s="25" t="s">
        <v>11</v>
      </c>
      <c r="L5" s="17" t="s">
        <v>12</v>
      </c>
      <c r="M5" s="28" t="s">
        <v>13</v>
      </c>
    </row>
    <row r="6" spans="1:13" s="3" customFormat="1" ht="96.75" customHeight="1" x14ac:dyDescent="0.2">
      <c r="A6" s="57">
        <v>38831</v>
      </c>
      <c r="B6" s="45" t="str">
        <f>VLOOKUP(A6,[1]Общий!$E:$AM,2,0)</f>
        <v>2084000022045970</v>
      </c>
      <c r="C6" s="18" t="str">
        <f>VLOOKUP(A6,[1]Общий!$E:$AM,18,0)</f>
        <v>ЦФО</v>
      </c>
      <c r="D6" s="29">
        <f>VLOOKUP(A6,[1]Общий!$E:$AM,19,0)</f>
        <v>1</v>
      </c>
      <c r="E6" s="19" t="str">
        <f>VLOOKUP(A6,[1]Общий!$E:$AM,20,0)</f>
        <v xml:space="preserve">Первенство России </v>
      </c>
      <c r="F6" s="38" t="str">
        <f>VLOOKUP(A6,[1]Общий!$E:$AM,21,0)</f>
        <v>Маршрут-пешеходный (1-6 категория);
маршрут-водный (1-6 категория);
маршрут-горный (1-6 категория);
маршрут-на средствах передвижения (1-6 категория) (велосипед);
маршрут-лыжный (1-6 категория);
маршрут-спелео (1-6 категория);</v>
      </c>
      <c r="G6" s="36" t="str">
        <f>VLOOKUP(A6,[1]Общий!$E:$AM,22,0)</f>
        <v>прохождение маршрутов</v>
      </c>
      <c r="H6" s="20" t="str">
        <f>VLOOKUP(A6,[1]Общий!$E:$AM,23,0)</f>
        <v>Юниоры, юниорки</v>
      </c>
      <c r="I6" s="10" t="str">
        <f>VLOOKUP(A6,[1]Общий!$E:$AM,24,0)</f>
        <v>17-21 год</v>
      </c>
      <c r="J6" s="10">
        <f>VLOOKUP(A6,[1]Общий!$E:$AM,25,0)</f>
        <v>46023</v>
      </c>
      <c r="K6" s="32">
        <f>VLOOKUP(A6,[1]Общий!$E:$AM,26,0)</f>
        <v>46360</v>
      </c>
      <c r="L6" s="33" t="str">
        <f>VLOOKUP(A6,[1]Общий!$E:$AM,27,0)</f>
        <v>Россия</v>
      </c>
      <c r="M6" s="30" t="str">
        <f>VLOOKUP(A6,[1]Общий!$E:$AM,28,0)</f>
        <v>По назначению</v>
      </c>
    </row>
    <row r="7" spans="1:13" s="3" customFormat="1" ht="76.5" x14ac:dyDescent="0.2">
      <c r="A7" s="57">
        <v>38969</v>
      </c>
      <c r="B7" s="45" t="str">
        <f>VLOOKUP(A7,[1]Общий!$E:$AM,2,0)</f>
        <v>2084000018046052</v>
      </c>
      <c r="C7" s="21" t="str">
        <f>VLOOKUP(A7,[1]Общий!$E:$AM,18,0)</f>
        <v>ПФО</v>
      </c>
      <c r="D7" s="11">
        <f>VLOOKUP(A7,[1]Общий!$E:$AM,19,0)</f>
        <v>2</v>
      </c>
      <c r="E7" s="22" t="str">
        <f>VLOOKUP(A7,[1]Общий!$E:$AM,20,0)</f>
        <v>Первенство Приволжского федерального округа</v>
      </c>
      <c r="F7" s="39" t="str">
        <f>VLOOKUP(A7,[1]Общий!$E:$AM,21,0)</f>
        <v>Маршрут-пешеходный (1-6 категория);
маршрут-горный (1-6 категории);
маршрут-водный (1-6 категория);
маршрут-на средствах передвижения (1-6 категория) (велосипед);
маршрут-лыжный (1-6 категория)</v>
      </c>
      <c r="G7" s="23">
        <f>VLOOKUP(A7,[1]Общий!$E:$AM,22,0)</f>
        <v>0</v>
      </c>
      <c r="H7" s="23" t="str">
        <f>VLOOKUP(A7,[1]Общий!$E:$AM,23,0)</f>
        <v>Юниоры, юниорки
Юноши, девушки</v>
      </c>
      <c r="I7" s="7" t="str">
        <f>VLOOKUP(A7,[1]Общий!$E:$AM,24,0)</f>
        <v>17-21 год
13-16 лет</v>
      </c>
      <c r="J7" s="7">
        <f>VLOOKUP(A7,[1]Общий!$E:$AM,25,0)</f>
        <v>46023</v>
      </c>
      <c r="K7" s="34">
        <f>VLOOKUP(A7,[1]Общий!$E:$AM,26,0)</f>
        <v>46360</v>
      </c>
      <c r="L7" s="35" t="str">
        <f>VLOOKUP(A7,[1]Общий!$E:$AM,27,0)</f>
        <v>Россия</v>
      </c>
      <c r="M7" s="31" t="str">
        <f>VLOOKUP(A7,[1]Общий!$E:$AM,28,0)</f>
        <v>По назначению
(Саратов)</v>
      </c>
    </row>
    <row r="8" spans="1:13" s="3" customFormat="1" ht="72" customHeight="1" x14ac:dyDescent="0.2">
      <c r="A8" s="57">
        <v>38970</v>
      </c>
      <c r="B8" s="45" t="str">
        <f>VLOOKUP(A8,[1]Общий!$E:$AM,2,0)</f>
        <v>2084000018046053</v>
      </c>
      <c r="C8" s="21" t="str">
        <f>VLOOKUP(A8,[1]Общий!$E:$AM,18,0)</f>
        <v>СибФО</v>
      </c>
      <c r="D8" s="11">
        <f>VLOOKUP(A8,[1]Общий!$E:$AM,19,0)</f>
        <v>3</v>
      </c>
      <c r="E8" s="22" t="str">
        <f>VLOOKUP(A8,[1]Общий!$E:$AM,20,0)</f>
        <v>Первенство Сибирского федерального округа</v>
      </c>
      <c r="F8" s="39" t="str">
        <f>VLOOKUP(A8,[1]Общий!$E:$AM,21,0)</f>
        <v>Маршрут-пешеходный (1-6 категория);
маршрут-горный (1-6 категории);
маршрут-водный (1-6 категория);
маршрут-на средствах передвижения (1-6 категория) (велосипед);
маршрут-лыжный (1-6 категория)</v>
      </c>
      <c r="G8" s="23">
        <f>VLOOKUP(A8,[1]Общий!$E:$AM,22,0)</f>
        <v>0</v>
      </c>
      <c r="H8" s="23" t="str">
        <f>VLOOKUP(A8,[1]Общий!$E:$AM,23,0)</f>
        <v>Юниоры, юниорки
Юноши, девушки</v>
      </c>
      <c r="I8" s="7" t="str">
        <f>VLOOKUP(A8,[1]Общий!$E:$AM,24,0)</f>
        <v>17-21 год
13-16 лет</v>
      </c>
      <c r="J8" s="7">
        <f>VLOOKUP(A8,[1]Общий!$E:$AM,25,0)</f>
        <v>46023</v>
      </c>
      <c r="K8" s="34">
        <f>VLOOKUP(A8,[1]Общий!$E:$AM,26,0)</f>
        <v>46360</v>
      </c>
      <c r="L8" s="35" t="str">
        <f>VLOOKUP(A8,[1]Общий!$E:$AM,27,0)</f>
        <v>Россия</v>
      </c>
      <c r="M8" s="31" t="str">
        <f>VLOOKUP(A8,[1]Общий!$E:$AM,28,0)</f>
        <v>По назначению
(Красноярск)</v>
      </c>
    </row>
    <row r="9" spans="1:13" s="3" customFormat="1" ht="74.25" customHeight="1" x14ac:dyDescent="0.2">
      <c r="A9" s="57">
        <v>38816</v>
      </c>
      <c r="B9" s="45" t="str">
        <f>VLOOKUP(A9,[1]Общий!$E:$AM,2,0)</f>
        <v>2084000020045960</v>
      </c>
      <c r="C9" s="21" t="str">
        <f>VLOOKUP(A9,[1]Общий!$E:$AM,18,0)</f>
        <v>ЦФО</v>
      </c>
      <c r="D9" s="11">
        <f>VLOOKUP(A9,[1]Общий!$E:$AM,19,0)</f>
        <v>4</v>
      </c>
      <c r="E9" s="22" t="str">
        <f>VLOOKUP(A9,[1]Общий!$E:$AM,20,0)</f>
        <v>Кубок России</v>
      </c>
      <c r="F9" s="39" t="str">
        <f>VLOOKUP(A9,[1]Общий!$E:$AM,21,0)</f>
        <v>Маршрут-водный (1-6 категория);
маршрут-горный (1-6 категория);
маршрут-на средствах передвижения (1-6 категория)(велосипед);</v>
      </c>
      <c r="G9" s="37" t="str">
        <f>VLOOKUP(A9,[1]Общий!$E:$AM,22,0)</f>
        <v>прохождение маршрутов</v>
      </c>
      <c r="H9" s="23" t="str">
        <f>VLOOKUP(A9,[1]Общий!$E:$AM,23,0)</f>
        <v>Мужчины, женщины</v>
      </c>
      <c r="I9" s="7" t="str">
        <f>VLOOKUP(A9,[1]Общий!$E:$AM,24,0)</f>
        <v>22 и старше</v>
      </c>
      <c r="J9" s="7">
        <f>VLOOKUP(A9,[1]Общий!$E:$AM,25,0)</f>
        <v>46023</v>
      </c>
      <c r="K9" s="34">
        <f>VLOOKUP(A9,[1]Общий!$E:$AM,26,0)</f>
        <v>46364</v>
      </c>
      <c r="L9" s="35" t="str">
        <f>VLOOKUP(A9,[1]Общий!$E:$AM,27,0)</f>
        <v>Россия</v>
      </c>
      <c r="M9" s="31" t="str">
        <f>VLOOKUP(A9,[1]Общий!$E:$AM,28,0)</f>
        <v>По назначению</v>
      </c>
    </row>
    <row r="10" spans="1:13" s="3" customFormat="1" ht="76.5" x14ac:dyDescent="0.2">
      <c r="A10" s="57">
        <v>38867</v>
      </c>
      <c r="B10" s="45" t="str">
        <f>VLOOKUP(A10,[1]Общий!$E:$AM,2,0)</f>
        <v>2084000017046017</v>
      </c>
      <c r="C10" s="21" t="str">
        <f>VLOOKUP(A10,[1]Общий!$E:$AM,18,0)</f>
        <v>СЗФО</v>
      </c>
      <c r="D10" s="11">
        <f>VLOOKUP(A10,[1]Общий!$E:$AM,19,0)</f>
        <v>5</v>
      </c>
      <c r="E10" s="22" t="str">
        <f>VLOOKUP(A10,[1]Общий!$E:$AM,20,0)</f>
        <v>Чемпионат Северо-Западного федерального округа</v>
      </c>
      <c r="F10" s="39" t="str">
        <f>VLOOKUP(A10,[1]Общий!$E:$AM,21,0)</f>
        <v>Маршрут-пешеходный (1-6 категория);
маршрут-водный (1-6 категория);
маршрут-горный (1-6 категория);
маршрут-на средствах передвижения (1-6 категория);
маршрут-лыжный (1-6 категория);</v>
      </c>
      <c r="G10" s="23">
        <f>VLOOKUP(A10,[1]Общий!$E:$AM,22,0)</f>
        <v>0</v>
      </c>
      <c r="H10" s="23" t="str">
        <f>VLOOKUP(A10,[1]Общий!$E:$AM,23,0)</f>
        <v>Мужчины, женщины</v>
      </c>
      <c r="I10" s="7" t="str">
        <f>VLOOKUP(A10,[1]Общий!$E:$AM,24,0)</f>
        <v>22 и старше</v>
      </c>
      <c r="J10" s="7">
        <f>VLOOKUP(A10,[1]Общий!$E:$AM,25,0)</f>
        <v>46023</v>
      </c>
      <c r="K10" s="34">
        <f>VLOOKUP(A10,[1]Общий!$E:$AM,26,0)</f>
        <v>46363</v>
      </c>
      <c r="L10" s="35" t="str">
        <f>VLOOKUP(A10,[1]Общий!$E:$AM,27,0)</f>
        <v>Россия</v>
      </c>
      <c r="M10" s="31" t="str">
        <f>VLOOKUP(A10,[1]Общий!$E:$AM,28,0)</f>
        <v>По назначению</v>
      </c>
    </row>
    <row r="11" spans="1:13" s="3" customFormat="1" ht="89.25" x14ac:dyDescent="0.2">
      <c r="A11" s="57">
        <v>38869</v>
      </c>
      <c r="B11" s="45" t="str">
        <f>VLOOKUP(A11,[1]Общий!$E:$AM,2,0)</f>
        <v>2084000017046018</v>
      </c>
      <c r="C11" s="21" t="str">
        <f>VLOOKUP(A11,[1]Общий!$E:$AM,18,0)</f>
        <v>ЦФО</v>
      </c>
      <c r="D11" s="11">
        <f>VLOOKUP(A11,[1]Общий!$E:$AM,19,0)</f>
        <v>6</v>
      </c>
      <c r="E11" s="22" t="str">
        <f>VLOOKUP(A11,[1]Общий!$E:$AM,20,0)</f>
        <v>Чемпионат Центрального федерального округа</v>
      </c>
      <c r="F11" s="39" t="str">
        <f>VLOOKUP(A11,[1]Общий!$E:$AM,21,0)</f>
        <v xml:space="preserve">Маршрут-пешеходный (1-6 категория);
маршрут-водный (1-6 категория);
маршрут-горный (1-6 категория);
маршрут-на средствах передвижения (1-6 категория);
маршрут-лыжный (1-6 категория);
маршрут-спелео (1-6 категория);             </v>
      </c>
      <c r="G11" s="23">
        <f>VLOOKUP(A11,[1]Общий!$E:$AM,22,0)</f>
        <v>0</v>
      </c>
      <c r="H11" s="23" t="str">
        <f>VLOOKUP(A11,[1]Общий!$E:$AM,23,0)</f>
        <v>Мужчины, женщины</v>
      </c>
      <c r="I11" s="7" t="str">
        <f>VLOOKUP(A11,[1]Общий!$E:$AM,24,0)</f>
        <v>22 и старше</v>
      </c>
      <c r="J11" s="7">
        <f>VLOOKUP(A11,[1]Общий!$E:$AM,25,0)</f>
        <v>46023</v>
      </c>
      <c r="K11" s="34">
        <f>VLOOKUP(A11,[1]Общий!$E:$AM,26,0)</f>
        <v>46363</v>
      </c>
      <c r="L11" s="35" t="str">
        <f>VLOOKUP(A11,[1]Общий!$E:$AM,27,0)</f>
        <v>Россия</v>
      </c>
      <c r="M11" s="31" t="str">
        <f>VLOOKUP(A11,[1]Общий!$E:$AM,28,0)</f>
        <v>По назначению
(Москва)</v>
      </c>
    </row>
    <row r="12" spans="1:13" s="3" customFormat="1" ht="76.5" x14ac:dyDescent="0.2">
      <c r="A12" s="57">
        <v>38870</v>
      </c>
      <c r="B12" s="45" t="str">
        <f>VLOOKUP(A12,[1]Общий!$E:$AM,2,0)</f>
        <v>2084000017046019</v>
      </c>
      <c r="C12" s="21" t="str">
        <f>VLOOKUP(A12,[1]Общий!$E:$AM,18,0)</f>
        <v>ЮФО</v>
      </c>
      <c r="D12" s="11">
        <f>VLOOKUP(A12,[1]Общий!$E:$AM,19,0)</f>
        <v>7</v>
      </c>
      <c r="E12" s="22" t="str">
        <f>VLOOKUP(A12,[1]Общий!$E:$AM,20,0)</f>
        <v>Чемпионат Южного федерального округа</v>
      </c>
      <c r="F12" s="39" t="str">
        <f>VLOOKUP(A12,[1]Общий!$E:$AM,21,0)</f>
        <v>Маршрут-пешеходный (1-6 категория);
маршрут-водный (1-6 категория);
маршрут-горный (1-6 категория);
маршрут-на средствах передвижения (1-6 категория);
маршрут-спелео (1-6 категория)</v>
      </c>
      <c r="G12" s="23">
        <f>VLOOKUP(A12,[1]Общий!$E:$AM,22,0)</f>
        <v>0</v>
      </c>
      <c r="H12" s="23" t="str">
        <f>VLOOKUP(A12,[1]Общий!$E:$AM,23,0)</f>
        <v>Мужчины, женщины</v>
      </c>
      <c r="I12" s="7" t="str">
        <f>VLOOKUP(A12,[1]Общий!$E:$AM,24,0)</f>
        <v>22 и старше</v>
      </c>
      <c r="J12" s="7">
        <f>VLOOKUP(A12,[1]Общий!$E:$AM,25,0)</f>
        <v>46023</v>
      </c>
      <c r="K12" s="34">
        <f>VLOOKUP(A12,[1]Общий!$E:$AM,26,0)</f>
        <v>46363</v>
      </c>
      <c r="L12" s="35" t="str">
        <f>VLOOKUP(A12,[1]Общий!$E:$AM,27,0)</f>
        <v>Россия</v>
      </c>
      <c r="M12" s="31" t="str">
        <f>VLOOKUP(A12,[1]Общий!$E:$AM,28,0)</f>
        <v>По назначению</v>
      </c>
    </row>
    <row r="13" spans="1:13" s="3" customFormat="1" ht="102" x14ac:dyDescent="0.2">
      <c r="A13" s="57">
        <v>35939</v>
      </c>
      <c r="B13" s="45" t="str">
        <f>VLOOKUP(A13,[1]Общий!$E:$AM,2,0)</f>
        <v>2084000019045946</v>
      </c>
      <c r="C13" s="21" t="str">
        <f>VLOOKUP(A13,[1]Общий!$E:$AM,18,0)</f>
        <v>ЦФО</v>
      </c>
      <c r="D13" s="11">
        <f>VLOOKUP(A13,[1]Общий!$E:$AM,19,0)</f>
        <v>8</v>
      </c>
      <c r="E13" s="22" t="str">
        <f>VLOOKUP(A13,[1]Общий!$E:$AM,20,0)</f>
        <v>Чемпионат России</v>
      </c>
      <c r="F13" s="39" t="str">
        <f>VLOOKUP(A13,[1]Общий!$E:$AM,21,0)</f>
        <v>Маршрут-пешеходный (1-6 категория);
маршрут-водный (1-6 категория);
маршрут-горный (1-6 категория);
маршрут-на средствах передвижения (1-6 категория) (автомото);
маршрут-парусный (1-6 категория);
маршрут-лыжный (1-6 категория);
маршрут-спелео (1-6 категория);</v>
      </c>
      <c r="G13" s="37" t="str">
        <f>VLOOKUP(A13,[1]Общий!$E:$AM,22,0)</f>
        <v>прохождение маршрутов</v>
      </c>
      <c r="H13" s="23" t="str">
        <f>VLOOKUP(A13,[1]Общий!$E:$AM,23,0)</f>
        <v>Мужчины, женщины</v>
      </c>
      <c r="I13" s="7" t="str">
        <f>VLOOKUP(A13,[1]Общий!$E:$AM,24,0)</f>
        <v>22 и старше</v>
      </c>
      <c r="J13" s="7">
        <f>VLOOKUP(A13,[1]Общий!$E:$AM,25,0)</f>
        <v>46023</v>
      </c>
      <c r="K13" s="34">
        <f>VLOOKUP(A13,[1]Общий!$E:$AM,26,0)</f>
        <v>46370</v>
      </c>
      <c r="L13" s="35" t="str">
        <f>VLOOKUP(A13,[1]Общий!$E:$AM,27,0)</f>
        <v>Россия</v>
      </c>
      <c r="M13" s="31" t="str">
        <f>VLOOKUP(A13,[1]Общий!$E:$AM,28,0)</f>
        <v>По назначению</v>
      </c>
    </row>
    <row r="14" spans="1:13" s="3" customFormat="1" ht="25.5" x14ac:dyDescent="0.2">
      <c r="A14" s="57">
        <v>38819</v>
      </c>
      <c r="B14" s="45" t="str">
        <f>VLOOKUP(A14,[1]Общий!$E:$AM,2,0)</f>
        <v>2084500020045961</v>
      </c>
      <c r="C14" s="21" t="str">
        <f>VLOOKUP(A14,[1]Общий!$E:$AM,18,0)</f>
        <v>ЦФО</v>
      </c>
      <c r="D14" s="11">
        <f>VLOOKUP(A14,[1]Общий!$E:$AM,19,0)</f>
        <v>13</v>
      </c>
      <c r="E14" s="22" t="str">
        <f>VLOOKUP(A14,[1]Общий!$E:$AM,20,0)</f>
        <v>Кубок России</v>
      </c>
      <c r="F14" s="39" t="str">
        <f>VLOOKUP(A14,[1]Общий!$E:$AM,21,0)</f>
        <v>Дистанция-лыжная; 
дистанция-лыжная-связка</v>
      </c>
      <c r="G14" s="23">
        <f>VLOOKUP(A14,[1]Общий!$E:$AM,22,0)</f>
        <v>0</v>
      </c>
      <c r="H14" s="23" t="str">
        <f>VLOOKUP(A14,[1]Общий!$E:$AM,23,0)</f>
        <v>Мужчины, женщины</v>
      </c>
      <c r="I14" s="7" t="str">
        <f>VLOOKUP(A14,[1]Общий!$E:$AM,24,0)</f>
        <v>22 и старше</v>
      </c>
      <c r="J14" s="7">
        <f>VLOOKUP(A14,[1]Общий!$E:$AM,25,0)</f>
        <v>46044</v>
      </c>
      <c r="K14" s="34">
        <f>VLOOKUP(A14,[1]Общий!$E:$AM,26,0)</f>
        <v>46048</v>
      </c>
      <c r="L14" s="35" t="str">
        <f>VLOOKUP(A14,[1]Общий!$E:$AM,27,0)</f>
        <v>Россия</v>
      </c>
      <c r="M14" s="31" t="str">
        <f>VLOOKUP(A14,[1]Общий!$E:$AM,28,0)</f>
        <v>Московская область, г.Красногорск</v>
      </c>
    </row>
    <row r="15" spans="1:13" s="3" customFormat="1" ht="25.5" x14ac:dyDescent="0.2">
      <c r="A15" s="57">
        <v>38842</v>
      </c>
      <c r="B15" s="45" t="str">
        <f>VLOOKUP(A15,[1]Общий!$E:$AM,2,0)</f>
        <v>2084500021045979</v>
      </c>
      <c r="C15" s="21" t="str">
        <f>VLOOKUP(A15,[1]Общий!$E:$AM,18,0)</f>
        <v>ЦФО</v>
      </c>
      <c r="D15" s="11">
        <f>VLOOKUP(A15,[1]Общий!$E:$AM,19,0)</f>
        <v>14</v>
      </c>
      <c r="E15" s="22" t="str">
        <f>VLOOKUP(A15,[1]Общий!$E:$AM,20,0)</f>
        <v>Всероссийские соревнования</v>
      </c>
      <c r="F15" s="39" t="str">
        <f>VLOOKUP(A15,[1]Общий!$E:$AM,21,0)</f>
        <v>Дистанция-лыжная; 
дистанция-лыжная-связка</v>
      </c>
      <c r="G15" s="23">
        <f>VLOOKUP(A15,[1]Общий!$E:$AM,22,0)</f>
        <v>0</v>
      </c>
      <c r="H15" s="23" t="str">
        <f>VLOOKUP(A15,[1]Общий!$E:$AM,23,0)</f>
        <v>Юниоры, юниорки</v>
      </c>
      <c r="I15" s="7" t="str">
        <f>VLOOKUP(A15,[1]Общий!$E:$AM,24,0)</f>
        <v>16-21 год</v>
      </c>
      <c r="J15" s="7">
        <f>VLOOKUP(A15,[1]Общий!$E:$AM,25,0)</f>
        <v>46044</v>
      </c>
      <c r="K15" s="34">
        <f>VLOOKUP(A15,[1]Общий!$E:$AM,26,0)</f>
        <v>46048</v>
      </c>
      <c r="L15" s="35" t="str">
        <f>VLOOKUP(A15,[1]Общий!$E:$AM,27,0)</f>
        <v>Россия</v>
      </c>
      <c r="M15" s="31" t="str">
        <f>VLOOKUP(A15,[1]Общий!$E:$AM,28,0)</f>
        <v>Московская область, г.Красногорск</v>
      </c>
    </row>
    <row r="16" spans="1:13" ht="25.5" x14ac:dyDescent="0.2">
      <c r="A16" s="57">
        <v>38843</v>
      </c>
      <c r="B16" s="45" t="str">
        <f>VLOOKUP(A16,[1]Общий!$E:$AM,2,0)</f>
        <v>2084500021045984</v>
      </c>
      <c r="C16" s="21" t="str">
        <f>VLOOKUP(A16,[1]Общий!$E:$AM,18,0)</f>
        <v>ЦФО</v>
      </c>
      <c r="D16" s="11">
        <f>VLOOKUP(A16,[1]Общий!$E:$AM,19,0)</f>
        <v>15</v>
      </c>
      <c r="E16" s="22" t="str">
        <f>VLOOKUP(A16,[1]Общий!$E:$AM,20,0)</f>
        <v>Всероссийские соревнования</v>
      </c>
      <c r="F16" s="39" t="str">
        <f>VLOOKUP(A16,[1]Общий!$E:$AM,21,0)</f>
        <v>Дистанция-лыжная; 
дистанция-лыжная-связка</v>
      </c>
      <c r="G16" s="23">
        <f>VLOOKUP(A16,[1]Общий!$E:$AM,22,0)</f>
        <v>0</v>
      </c>
      <c r="H16" s="23" t="str">
        <f>VLOOKUP(A16,[1]Общий!$E:$AM,23,0)</f>
        <v>Юноши, девушки</v>
      </c>
      <c r="I16" s="7" t="str">
        <f>VLOOKUP(A16,[1]Общий!$E:$AM,24,0)</f>
        <v>14-15 лет</v>
      </c>
      <c r="J16" s="7">
        <f>VLOOKUP(A16,[1]Общий!$E:$AM,25,0)</f>
        <v>46044</v>
      </c>
      <c r="K16" s="34">
        <f>VLOOKUP(A16,[1]Общий!$E:$AM,26,0)</f>
        <v>46048</v>
      </c>
      <c r="L16" s="35" t="str">
        <f>VLOOKUP(A16,[1]Общий!$E:$AM,27,0)</f>
        <v>Россия</v>
      </c>
      <c r="M16" s="31" t="str">
        <f>VLOOKUP(A16,[1]Общий!$E:$AM,28,0)</f>
        <v>Московская область, г.Красногорск</v>
      </c>
    </row>
    <row r="17" spans="1:13" ht="38.25" x14ac:dyDescent="0.2">
      <c r="A17" s="57">
        <v>38844</v>
      </c>
      <c r="B17" s="45" t="str">
        <f>VLOOKUP(A17,[1]Общий!$E:$AM,2,0)</f>
        <v>2084660021045985</v>
      </c>
      <c r="C17" s="21" t="str">
        <f>VLOOKUP(A17,[1]Общий!$E:$AM,18,0)</f>
        <v>УрФО</v>
      </c>
      <c r="D17" s="11">
        <f>VLOOKUP(A17,[1]Общий!$E:$AM,19,0)</f>
        <v>16</v>
      </c>
      <c r="E17" s="22" t="str">
        <f>VLOOKUP(A17,[1]Общий!$E:$AM,20,0)</f>
        <v>Всероссийские соревнования</v>
      </c>
      <c r="F17" s="39" t="str">
        <f>VLOOKUP(A17,[1]Общий!$E:$AM,21,0)</f>
        <v>Дистанция-лыжная; 
дистанция-лыжная-связка;
дистанция-лыжная-группа</v>
      </c>
      <c r="G17" s="23">
        <f>VLOOKUP(A17,[1]Общий!$E:$AM,22,0)</f>
        <v>0</v>
      </c>
      <c r="H17" s="23" t="str">
        <f>VLOOKUP(A17,[1]Общий!$E:$AM,23,0)</f>
        <v>Мужчины, женщины</v>
      </c>
      <c r="I17" s="7" t="str">
        <f>VLOOKUP(A17,[1]Общий!$E:$AM,24,0)</f>
        <v>22 и старше</v>
      </c>
      <c r="J17" s="7">
        <f>VLOOKUP(A17,[1]Общий!$E:$AM,25,0)</f>
        <v>46050</v>
      </c>
      <c r="K17" s="34">
        <f>VLOOKUP(A17,[1]Общий!$E:$AM,26,0)</f>
        <v>46055</v>
      </c>
      <c r="L17" s="35" t="str">
        <f>VLOOKUP(A17,[1]Общий!$E:$AM,27,0)</f>
        <v>Россия</v>
      </c>
      <c r="M17" s="31" t="str">
        <f>VLOOKUP(A17,[1]Общий!$E:$AM,28,0)</f>
        <v>Свердловская область,  г.Березовский</v>
      </c>
    </row>
    <row r="18" spans="1:13" s="3" customFormat="1" ht="38.25" x14ac:dyDescent="0.2">
      <c r="A18" s="57">
        <v>38845</v>
      </c>
      <c r="B18" s="45" t="str">
        <f>VLOOKUP(A18,[1]Общий!$E:$AM,2,0)</f>
        <v>2084660021045986</v>
      </c>
      <c r="C18" s="21" t="str">
        <f>VLOOKUP(A18,[1]Общий!$E:$AM,18,0)</f>
        <v>УрФО</v>
      </c>
      <c r="D18" s="11">
        <f>VLOOKUP(A18,[1]Общий!$E:$AM,19,0)</f>
        <v>17</v>
      </c>
      <c r="E18" s="22" t="str">
        <f>VLOOKUP(A18,[1]Общий!$E:$AM,20,0)</f>
        <v>Всероссийские соревнования</v>
      </c>
      <c r="F18" s="39" t="str">
        <f>VLOOKUP(A18,[1]Общий!$E:$AM,21,0)</f>
        <v>Дистанция-лыжная; 
дистанция-лыжная-связка;
дистанция-лыжная-группа</v>
      </c>
      <c r="G18" s="23">
        <f>VLOOKUP(A18,[1]Общий!$E:$AM,22,0)</f>
        <v>0</v>
      </c>
      <c r="H18" s="23" t="str">
        <f>VLOOKUP(A18,[1]Общий!$E:$AM,23,0)</f>
        <v>Юниоры, юниорки</v>
      </c>
      <c r="I18" s="7" t="str">
        <f>VLOOKUP(A18,[1]Общий!$E:$AM,24,0)</f>
        <v>16-21 год</v>
      </c>
      <c r="J18" s="7">
        <f>VLOOKUP(A18,[1]Общий!$E:$AM,25,0)</f>
        <v>46050</v>
      </c>
      <c r="K18" s="34">
        <f>VLOOKUP(A18,[1]Общий!$E:$AM,26,0)</f>
        <v>46055</v>
      </c>
      <c r="L18" s="35" t="str">
        <f>VLOOKUP(A18,[1]Общий!$E:$AM,27,0)</f>
        <v>Россия</v>
      </c>
      <c r="M18" s="31" t="str">
        <f>VLOOKUP(A18,[1]Общий!$E:$AM,28,0)</f>
        <v>Свердловская область,  г.Березовский</v>
      </c>
    </row>
    <row r="19" spans="1:13" ht="38.25" x14ac:dyDescent="0.2">
      <c r="A19" s="57">
        <v>38846</v>
      </c>
      <c r="B19" s="45" t="str">
        <f>VLOOKUP(A19,[1]Общий!$E:$AM,2,0)</f>
        <v>2084660021045987</v>
      </c>
      <c r="C19" s="21" t="str">
        <f>VLOOKUP(A19,[1]Общий!$E:$AM,18,0)</f>
        <v>УрФО</v>
      </c>
      <c r="D19" s="11">
        <f>VLOOKUP(A19,[1]Общий!$E:$AM,19,0)</f>
        <v>18</v>
      </c>
      <c r="E19" s="22" t="str">
        <f>VLOOKUP(A19,[1]Общий!$E:$AM,20,0)</f>
        <v>Всероссийские соревнования</v>
      </c>
      <c r="F19" s="39" t="str">
        <f>VLOOKUP(A19,[1]Общий!$E:$AM,21,0)</f>
        <v>Дистанция-лыжная; 
дистанция-лыжная-связка;
дистанция-лыжная-группа</v>
      </c>
      <c r="G19" s="23">
        <f>VLOOKUP(A19,[1]Общий!$E:$AM,22,0)</f>
        <v>0</v>
      </c>
      <c r="H19" s="23" t="str">
        <f>VLOOKUP(A19,[1]Общий!$E:$AM,23,0)</f>
        <v>Юноши, девушки</v>
      </c>
      <c r="I19" s="7" t="str">
        <f>VLOOKUP(A19,[1]Общий!$E:$AM,24,0)</f>
        <v>14-15 лет</v>
      </c>
      <c r="J19" s="7">
        <f>VLOOKUP(A19,[1]Общий!$E:$AM,25,0)</f>
        <v>46050</v>
      </c>
      <c r="K19" s="34">
        <f>VLOOKUP(A19,[1]Общий!$E:$AM,26,0)</f>
        <v>46055</v>
      </c>
      <c r="L19" s="35" t="str">
        <f>VLOOKUP(A19,[1]Общий!$E:$AM,27,0)</f>
        <v>Россия</v>
      </c>
      <c r="M19" s="31" t="str">
        <f>VLOOKUP(A19,[1]Общий!$E:$AM,28,0)</f>
        <v>Свердловская область,  г.Березовский</v>
      </c>
    </row>
    <row r="20" spans="1:13" ht="38.25" x14ac:dyDescent="0.2">
      <c r="A20" s="57">
        <v>38872</v>
      </c>
      <c r="B20" s="45" t="str">
        <f>VLOOKUP(A20,[1]Общий!$E:$AM,2,0)</f>
        <v>2084550017046020</v>
      </c>
      <c r="C20" s="21" t="str">
        <f>VLOOKUP(A20,[1]Общий!$E:$AM,18,0)</f>
        <v>СибФО</v>
      </c>
      <c r="D20" s="11">
        <f>VLOOKUP(A20,[1]Общий!$E:$AM,19,0)</f>
        <v>20</v>
      </c>
      <c r="E20" s="22" t="str">
        <f>VLOOKUP(A20,[1]Общий!$E:$AM,20,0)</f>
        <v>Чемпионат Сибирского федерального округа</v>
      </c>
      <c r="F20" s="39" t="str">
        <f>VLOOKUP(A20,[1]Общий!$E:$AM,21,0)</f>
        <v>Дистанция-лыжная; 
дистанция-лыжная-связка;
дистанция-лыжная-группа</v>
      </c>
      <c r="G20" s="23">
        <f>VLOOKUP(A20,[1]Общий!$E:$AM,22,0)</f>
        <v>0</v>
      </c>
      <c r="H20" s="23" t="str">
        <f>VLOOKUP(A20,[1]Общий!$E:$AM,23,0)</f>
        <v>Мужчины, женщины</v>
      </c>
      <c r="I20" s="7" t="str">
        <f>VLOOKUP(A20,[1]Общий!$E:$AM,24,0)</f>
        <v>22 и старше</v>
      </c>
      <c r="J20" s="7">
        <f>VLOOKUP(A20,[1]Общий!$E:$AM,25,0)</f>
        <v>46064</v>
      </c>
      <c r="K20" s="34">
        <f>VLOOKUP(A20,[1]Общий!$E:$AM,26,0)</f>
        <v>46068</v>
      </c>
      <c r="L20" s="35" t="str">
        <f>VLOOKUP(A20,[1]Общий!$E:$AM,27,0)</f>
        <v>Россия</v>
      </c>
      <c r="M20" s="31" t="str">
        <f>VLOOKUP(A20,[1]Общий!$E:$AM,28,0)</f>
        <v>Омская область, с.Азово</v>
      </c>
    </row>
    <row r="21" spans="1:13" ht="38.25" x14ac:dyDescent="0.2">
      <c r="A21" s="57">
        <v>38971</v>
      </c>
      <c r="B21" s="45" t="str">
        <f>VLOOKUP(A21,[1]Общий!$E:$AM,2,0)</f>
        <v>2084550018046054</v>
      </c>
      <c r="C21" s="21" t="str">
        <f>VLOOKUP(A21,[1]Общий!$E:$AM,18,0)</f>
        <v>СибФО</v>
      </c>
      <c r="D21" s="11">
        <f>VLOOKUP(A21,[1]Общий!$E:$AM,19,0)</f>
        <v>21</v>
      </c>
      <c r="E21" s="22" t="str">
        <f>VLOOKUP(A21,[1]Общий!$E:$AM,20,0)</f>
        <v>Первенство Сибирского федерального округа</v>
      </c>
      <c r="F21" s="39" t="str">
        <f>VLOOKUP(A21,[1]Общий!$E:$AM,21,0)</f>
        <v>Дистанция-лыжная; 
дистанция-лыжная-связка;
дистанция-лыжная-группа</v>
      </c>
      <c r="G21" s="23">
        <f>VLOOKUP(A21,[1]Общий!$E:$AM,22,0)</f>
        <v>0</v>
      </c>
      <c r="H21" s="23" t="str">
        <f>VLOOKUP(A21,[1]Общий!$E:$AM,23,0)</f>
        <v>Юниоры, юниорки</v>
      </c>
      <c r="I21" s="7" t="str">
        <f>VLOOKUP(A21,[1]Общий!$E:$AM,24,0)</f>
        <v>16-21 год</v>
      </c>
      <c r="J21" s="7">
        <f>VLOOKUP(A21,[1]Общий!$E:$AM,25,0)</f>
        <v>46064</v>
      </c>
      <c r="K21" s="34">
        <f>VLOOKUP(A21,[1]Общий!$E:$AM,26,0)</f>
        <v>46068</v>
      </c>
      <c r="L21" s="35" t="str">
        <f>VLOOKUP(A21,[1]Общий!$E:$AM,27,0)</f>
        <v>Россия</v>
      </c>
      <c r="M21" s="31" t="str">
        <f>VLOOKUP(A21,[1]Общий!$E:$AM,28,0)</f>
        <v>Омская область, с.Азово</v>
      </c>
    </row>
    <row r="22" spans="1:13" s="3" customFormat="1" ht="38.25" x14ac:dyDescent="0.2">
      <c r="A22" s="57">
        <v>38972</v>
      </c>
      <c r="B22" s="45" t="str">
        <f>VLOOKUP(A22,[1]Общий!$E:$AM,2,0)</f>
        <v>2084550018046055</v>
      </c>
      <c r="C22" s="21" t="str">
        <f>VLOOKUP(A22,[1]Общий!$E:$AM,18,0)</f>
        <v>СибФО</v>
      </c>
      <c r="D22" s="11">
        <f>VLOOKUP(A22,[1]Общий!$E:$AM,19,0)</f>
        <v>22</v>
      </c>
      <c r="E22" s="22" t="str">
        <f>VLOOKUP(A22,[1]Общий!$E:$AM,20,0)</f>
        <v>Первенство Сибирского федерального округа</v>
      </c>
      <c r="F22" s="39" t="str">
        <f>VLOOKUP(A22,[1]Общий!$E:$AM,21,0)</f>
        <v>Дистанция-лыжная; 
дистанция-лыжная-связка;
дистанция-лыжная-группа</v>
      </c>
      <c r="G22" s="23">
        <f>VLOOKUP(A22,[1]Общий!$E:$AM,22,0)</f>
        <v>0</v>
      </c>
      <c r="H22" s="23" t="str">
        <f>VLOOKUP(A22,[1]Общий!$E:$AM,23,0)</f>
        <v>Юноши, девушки</v>
      </c>
      <c r="I22" s="7" t="str">
        <f>VLOOKUP(A22,[1]Общий!$E:$AM,24,0)</f>
        <v>14-15 лет</v>
      </c>
      <c r="J22" s="7">
        <f>VLOOKUP(A22,[1]Общий!$E:$AM,25,0)</f>
        <v>46064</v>
      </c>
      <c r="K22" s="34">
        <f>VLOOKUP(A22,[1]Общий!$E:$AM,26,0)</f>
        <v>46068</v>
      </c>
      <c r="L22" s="35" t="str">
        <f>VLOOKUP(A22,[1]Общий!$E:$AM,27,0)</f>
        <v>Россия</v>
      </c>
      <c r="M22" s="31" t="str">
        <f>VLOOKUP(A22,[1]Общий!$E:$AM,28,0)</f>
        <v>Омская область, с.Азово</v>
      </c>
    </row>
    <row r="23" spans="1:13" s="3" customFormat="1" ht="38.25" x14ac:dyDescent="0.2">
      <c r="A23" s="57">
        <v>38973</v>
      </c>
      <c r="B23" s="45" t="str">
        <f>VLOOKUP(A23,[1]Общий!$E:$AM,2,0)</f>
        <v>2084550018046056</v>
      </c>
      <c r="C23" s="21" t="str">
        <f>VLOOKUP(A23,[1]Общий!$E:$AM,18,0)</f>
        <v>СибФО</v>
      </c>
      <c r="D23" s="11">
        <f>VLOOKUP(A23,[1]Общий!$E:$AM,19,0)</f>
        <v>23</v>
      </c>
      <c r="E23" s="22" t="str">
        <f>VLOOKUP(A23,[1]Общий!$E:$AM,20,0)</f>
        <v>Первенство Сибирского федерального округа</v>
      </c>
      <c r="F23" s="39" t="str">
        <f>VLOOKUP(A23,[1]Общий!$E:$AM,21,0)</f>
        <v>Дистанция-лыжная; 
дистанция-лыжная-связка;
дистанция-лыжная-группа</v>
      </c>
      <c r="G23" s="23">
        <f>VLOOKUP(A23,[1]Общий!$E:$AM,22,0)</f>
        <v>0</v>
      </c>
      <c r="H23" s="23" t="str">
        <f>VLOOKUP(A23,[1]Общий!$E:$AM,23,0)</f>
        <v>Мальчики, девочки</v>
      </c>
      <c r="I23" s="7" t="str">
        <f>VLOOKUP(A23,[1]Общий!$E:$AM,24,0)</f>
        <v>8-13 лет</v>
      </c>
      <c r="J23" s="7">
        <f>VLOOKUP(A23,[1]Общий!$E:$AM,25,0)</f>
        <v>46064</v>
      </c>
      <c r="K23" s="34">
        <f>VLOOKUP(A23,[1]Общий!$E:$AM,26,0)</f>
        <v>46068</v>
      </c>
      <c r="L23" s="35" t="str">
        <f>VLOOKUP(A23,[1]Общий!$E:$AM,27,0)</f>
        <v>Россия</v>
      </c>
      <c r="M23" s="31" t="str">
        <f>VLOOKUP(A23,[1]Общий!$E:$AM,28,0)</f>
        <v>Омская область, с.Азово</v>
      </c>
    </row>
    <row r="24" spans="1:13" s="3" customFormat="1" ht="38.25" x14ac:dyDescent="0.2">
      <c r="A24" s="57">
        <v>38976</v>
      </c>
      <c r="B24" s="45" t="str">
        <f>VLOOKUP(A24,[1]Общий!$E:$AM,2,0)</f>
        <v>2084110018046057</v>
      </c>
      <c r="C24" s="21" t="str">
        <f>VLOOKUP(A24,[1]Общий!$E:$AM,18,0)</f>
        <v>СЗФО</v>
      </c>
      <c r="D24" s="11">
        <f>VLOOKUP(A24,[1]Общий!$E:$AM,19,0)</f>
        <v>27</v>
      </c>
      <c r="E24" s="22" t="str">
        <f>VLOOKUP(A24,[1]Общий!$E:$AM,20,0)</f>
        <v>Первенство Северо-Западного федерального округа</v>
      </c>
      <c r="F24" s="39" t="str">
        <f>VLOOKUP(A24,[1]Общий!$E:$AM,21,0)</f>
        <v>Дистанция-лыжная; 
дистанция-лыжная-связка;
дистанция-лыжная-группа</v>
      </c>
      <c r="G24" s="23">
        <f>VLOOKUP(A24,[1]Общий!$E:$AM,22,0)</f>
        <v>0</v>
      </c>
      <c r="H24" s="23" t="str">
        <f>VLOOKUP(A24,[1]Общий!$E:$AM,23,0)</f>
        <v>Юниоры, юниорки</v>
      </c>
      <c r="I24" s="7" t="str">
        <f>VLOOKUP(A24,[1]Общий!$E:$AM,24,0)</f>
        <v>16-21 год</v>
      </c>
      <c r="J24" s="7">
        <f>VLOOKUP(A24,[1]Общий!$E:$AM,25,0)</f>
        <v>46072</v>
      </c>
      <c r="K24" s="34">
        <f>VLOOKUP(A24,[1]Общий!$E:$AM,26,0)</f>
        <v>46075</v>
      </c>
      <c r="L24" s="35" t="str">
        <f>VLOOKUP(A24,[1]Общий!$E:$AM,27,0)</f>
        <v>Россия</v>
      </c>
      <c r="M24" s="31" t="str">
        <f>VLOOKUP(A24,[1]Общий!$E:$AM,28,0)</f>
        <v>Республика Коми, с.Зеленец</v>
      </c>
    </row>
    <row r="25" spans="1:13" ht="38.25" x14ac:dyDescent="0.2">
      <c r="A25" s="57">
        <v>38977</v>
      </c>
      <c r="B25" s="45" t="str">
        <f>VLOOKUP(A25,[1]Общий!$E:$AM,2,0)</f>
        <v>2084110018046058</v>
      </c>
      <c r="C25" s="21" t="str">
        <f>VLOOKUP(A25,[1]Общий!$E:$AM,18,0)</f>
        <v>СЗФО</v>
      </c>
      <c r="D25" s="11">
        <f>VLOOKUP(A25,[1]Общий!$E:$AM,19,0)</f>
        <v>28</v>
      </c>
      <c r="E25" s="22" t="str">
        <f>VLOOKUP(A25,[1]Общий!$E:$AM,20,0)</f>
        <v>Первенство Северо-Западного федерального округа</v>
      </c>
      <c r="F25" s="39" t="str">
        <f>VLOOKUP(A25,[1]Общий!$E:$AM,21,0)</f>
        <v>Дистанция-лыжная; 
дистанция-лыжная-связка;
дистанция-лыжная-группа</v>
      </c>
      <c r="G25" s="23">
        <f>VLOOKUP(A25,[1]Общий!$E:$AM,22,0)</f>
        <v>0</v>
      </c>
      <c r="H25" s="23" t="str">
        <f>VLOOKUP(A25,[1]Общий!$E:$AM,23,0)</f>
        <v>Юноши, девушки</v>
      </c>
      <c r="I25" s="7" t="str">
        <f>VLOOKUP(A25,[1]Общий!$E:$AM,24,0)</f>
        <v>14-15 лет</v>
      </c>
      <c r="J25" s="7">
        <f>VLOOKUP(A25,[1]Общий!$E:$AM,25,0)</f>
        <v>46072</v>
      </c>
      <c r="K25" s="34">
        <f>VLOOKUP(A25,[1]Общий!$E:$AM,26,0)</f>
        <v>46075</v>
      </c>
      <c r="L25" s="35" t="str">
        <f>VLOOKUP(A25,[1]Общий!$E:$AM,27,0)</f>
        <v>Россия</v>
      </c>
      <c r="M25" s="31" t="str">
        <f>VLOOKUP(A25,[1]Общий!$E:$AM,28,0)</f>
        <v>Республика Коми, с.Зеленец</v>
      </c>
    </row>
    <row r="26" spans="1:13" ht="38.25" x14ac:dyDescent="0.2">
      <c r="A26" s="57">
        <v>38978</v>
      </c>
      <c r="B26" s="45" t="str">
        <f>VLOOKUP(A26,[1]Общий!$E:$AM,2,0)</f>
        <v>2084110018046059</v>
      </c>
      <c r="C26" s="21" t="str">
        <f>VLOOKUP(A26,[1]Общий!$E:$AM,18,0)</f>
        <v>СЗФО</v>
      </c>
      <c r="D26" s="11">
        <f>VLOOKUP(A26,[1]Общий!$E:$AM,19,0)</f>
        <v>29</v>
      </c>
      <c r="E26" s="22" t="str">
        <f>VLOOKUP(A26,[1]Общий!$E:$AM,20,0)</f>
        <v>Первенство Северо-Западного федерального округа</v>
      </c>
      <c r="F26" s="39" t="str">
        <f>VLOOKUP(A26,[1]Общий!$E:$AM,21,0)</f>
        <v>Дистанция-лыжная; 
дистанция-лыжная-связка;
дистанция-лыжная-группа</v>
      </c>
      <c r="G26" s="23">
        <f>VLOOKUP(A26,[1]Общий!$E:$AM,22,0)</f>
        <v>0</v>
      </c>
      <c r="H26" s="23" t="str">
        <f>VLOOKUP(A26,[1]Общий!$E:$AM,23,0)</f>
        <v>Мальчики, девочки</v>
      </c>
      <c r="I26" s="7" t="str">
        <f>VLOOKUP(A26,[1]Общий!$E:$AM,24,0)</f>
        <v>8-13 лет</v>
      </c>
      <c r="J26" s="7">
        <f>VLOOKUP(A26,[1]Общий!$E:$AM,25,0)</f>
        <v>46072</v>
      </c>
      <c r="K26" s="34">
        <f>VLOOKUP(A26,[1]Общий!$E:$AM,26,0)</f>
        <v>46075</v>
      </c>
      <c r="L26" s="35" t="str">
        <f>VLOOKUP(A26,[1]Общий!$E:$AM,27,0)</f>
        <v>Россия</v>
      </c>
      <c r="M26" s="31" t="str">
        <f>VLOOKUP(A26,[1]Общий!$E:$AM,28,0)</f>
        <v>Республика Коми, с.Зеленец</v>
      </c>
    </row>
    <row r="27" spans="1:13" s="3" customFormat="1" ht="38.25" x14ac:dyDescent="0.2">
      <c r="A27" s="57">
        <v>39052</v>
      </c>
      <c r="B27" s="45" t="str">
        <f>VLOOKUP(A27,[1]Общий!$E:$AM,2,0)</f>
        <v>2084250023046075</v>
      </c>
      <c r="C27" s="21" t="str">
        <f>VLOOKUP(A27,[1]Общий!$E:$AM,18,0)</f>
        <v>ДВФО</v>
      </c>
      <c r="D27" s="11">
        <f>VLOOKUP(A27,[1]Общий!$E:$AM,19,0)</f>
        <v>30</v>
      </c>
      <c r="E27" s="22" t="str">
        <f>VLOOKUP(A27,[1]Общий!$E:$AM,20,0)</f>
        <v>Межрегиональные соревнования</v>
      </c>
      <c r="F27" s="39" t="str">
        <f>VLOOKUP(A27,[1]Общий!$E:$AM,21,0)</f>
        <v xml:space="preserve">Дистанция-пешеходная;
дистанция-пешеходная-связка;
дистанция-пешеходная-группа </v>
      </c>
      <c r="G27" s="23">
        <f>VLOOKUP(A27,[1]Общий!$E:$AM,22,0)</f>
        <v>0</v>
      </c>
      <c r="H27" s="23" t="str">
        <f>VLOOKUP(A27,[1]Общий!$E:$AM,23,0)</f>
        <v>Мужчины, женщины</v>
      </c>
      <c r="I27" s="7" t="str">
        <f>VLOOKUP(A27,[1]Общий!$E:$AM,24,0)</f>
        <v>22 и старше</v>
      </c>
      <c r="J27" s="7">
        <f>VLOOKUP(A27,[1]Общий!$E:$AM,25,0)</f>
        <v>46073</v>
      </c>
      <c r="K27" s="34">
        <f>VLOOKUP(A27,[1]Общий!$E:$AM,26,0)</f>
        <v>46077</v>
      </c>
      <c r="L27" s="35" t="str">
        <f>VLOOKUP(A27,[1]Общий!$E:$AM,27,0)</f>
        <v>Россия</v>
      </c>
      <c r="M27" s="31" t="str">
        <f>VLOOKUP(A27,[1]Общий!$E:$AM,28,0)</f>
        <v>Приморский край, с.Хороль</v>
      </c>
    </row>
    <row r="28" spans="1:13" ht="38.25" x14ac:dyDescent="0.2">
      <c r="A28" s="57">
        <v>39081</v>
      </c>
      <c r="B28" s="45" t="str">
        <f>VLOOKUP(A28,[1]Общий!$E:$AM,2,0)</f>
        <v>2084250023046076</v>
      </c>
      <c r="C28" s="21" t="str">
        <f>VLOOKUP(A28,[1]Общий!$E:$AM,18,0)</f>
        <v>ДВФО</v>
      </c>
      <c r="D28" s="11">
        <f>VLOOKUP(A28,[1]Общий!$E:$AM,19,0)</f>
        <v>31</v>
      </c>
      <c r="E28" s="22" t="str">
        <f>VLOOKUP(A28,[1]Общий!$E:$AM,20,0)</f>
        <v>Межрегиональные соревнования</v>
      </c>
      <c r="F28" s="39" t="str">
        <f>VLOOKUP(A28,[1]Общий!$E:$AM,21,0)</f>
        <v xml:space="preserve">Дистанция-пешеходная;
дистанция-пешеходная-связка;
дистанция-пешеходная-группа </v>
      </c>
      <c r="G28" s="23">
        <f>VLOOKUP(A28,[1]Общий!$E:$AM,22,0)</f>
        <v>0</v>
      </c>
      <c r="H28" s="23" t="str">
        <f>VLOOKUP(A28,[1]Общий!$E:$AM,23,0)</f>
        <v>Юноши, девушки</v>
      </c>
      <c r="I28" s="7" t="str">
        <f>VLOOKUP(A28,[1]Общий!$E:$AM,24,0)</f>
        <v>14-15 лет</v>
      </c>
      <c r="J28" s="7">
        <f>VLOOKUP(A28,[1]Общий!$E:$AM,25,0)</f>
        <v>46073</v>
      </c>
      <c r="K28" s="34">
        <f>VLOOKUP(A28,[1]Общий!$E:$AM,26,0)</f>
        <v>46077</v>
      </c>
      <c r="L28" s="35" t="str">
        <f>VLOOKUP(A28,[1]Общий!$E:$AM,27,0)</f>
        <v>Россия</v>
      </c>
      <c r="M28" s="31" t="str">
        <f>VLOOKUP(A28,[1]Общий!$E:$AM,28,0)</f>
        <v>Приморский край, с.Хороль</v>
      </c>
    </row>
    <row r="29" spans="1:13" s="3" customFormat="1" ht="38.25" x14ac:dyDescent="0.2">
      <c r="A29" s="57">
        <v>39085</v>
      </c>
      <c r="B29" s="45" t="str">
        <f>VLOOKUP(A29,[1]Общий!$E:$AM,2,0)</f>
        <v>2084250023046077</v>
      </c>
      <c r="C29" s="21" t="str">
        <f>VLOOKUP(A29,[1]Общий!$E:$AM,18,0)</f>
        <v>ДВФО</v>
      </c>
      <c r="D29" s="11">
        <f>VLOOKUP(A29,[1]Общий!$E:$AM,19,0)</f>
        <v>32</v>
      </c>
      <c r="E29" s="22" t="str">
        <f>VLOOKUP(A29,[1]Общий!$E:$AM,20,0)</f>
        <v>Межрегиональные соревнования</v>
      </c>
      <c r="F29" s="39" t="str">
        <f>VLOOKUP(A29,[1]Общий!$E:$AM,21,0)</f>
        <v xml:space="preserve">Дистанция-пешеходная;
дистанция-пешеходная-связка;
дистанция-пешеходная-группа </v>
      </c>
      <c r="G29" s="23">
        <f>VLOOKUP(A29,[1]Общий!$E:$AM,22,0)</f>
        <v>0</v>
      </c>
      <c r="H29" s="23" t="str">
        <f>VLOOKUP(A29,[1]Общий!$E:$AM,23,0)</f>
        <v>Мальчики, девочки</v>
      </c>
      <c r="I29" s="7" t="str">
        <f>VLOOKUP(A29,[1]Общий!$E:$AM,24,0)</f>
        <v>8-13 лет</v>
      </c>
      <c r="J29" s="7">
        <f>VLOOKUP(A29,[1]Общий!$E:$AM,25,0)</f>
        <v>46073</v>
      </c>
      <c r="K29" s="34">
        <f>VLOOKUP(A29,[1]Общий!$E:$AM,26,0)</f>
        <v>46077</v>
      </c>
      <c r="L29" s="35" t="str">
        <f>VLOOKUP(A29,[1]Общий!$E:$AM,27,0)</f>
        <v>Россия</v>
      </c>
      <c r="M29" s="31" t="str">
        <f>VLOOKUP(A29,[1]Общий!$E:$AM,28,0)</f>
        <v>Приморский край, с.Хороль</v>
      </c>
    </row>
    <row r="30" spans="1:13" s="3" customFormat="1" ht="25.5" x14ac:dyDescent="0.2">
      <c r="A30" s="57">
        <v>38820</v>
      </c>
      <c r="B30" s="45" t="str">
        <f>VLOOKUP(A30,[1]Общий!$E:$AM,2,0)</f>
        <v>2084210020045963</v>
      </c>
      <c r="C30" s="21" t="str">
        <f>VLOOKUP(A30,[1]Общий!$E:$AM,18,0)</f>
        <v>ПФО</v>
      </c>
      <c r="D30" s="11">
        <f>VLOOKUP(A30,[1]Общий!$E:$AM,19,0)</f>
        <v>33</v>
      </c>
      <c r="E30" s="22" t="str">
        <f>VLOOKUP(A30,[1]Общий!$E:$AM,20,0)</f>
        <v>Кубок России</v>
      </c>
      <c r="F30" s="39" t="str">
        <f>VLOOKUP(A30,[1]Общий!$E:$AM,21,0)</f>
        <v>Дистанция-горная-связка;
дистанция-горная-группа</v>
      </c>
      <c r="G30" s="23">
        <f>VLOOKUP(A30,[1]Общий!$E:$AM,22,0)</f>
        <v>0</v>
      </c>
      <c r="H30" s="23" t="str">
        <f>VLOOKUP(A30,[1]Общий!$E:$AM,23,0)</f>
        <v>Мужчины, женщины</v>
      </c>
      <c r="I30" s="7" t="str">
        <f>VLOOKUP(A30,[1]Общий!$E:$AM,24,0)</f>
        <v>22 и старше</v>
      </c>
      <c r="J30" s="7">
        <f>VLOOKUP(A30,[1]Общий!$E:$AM,25,0)</f>
        <v>46073</v>
      </c>
      <c r="K30" s="34">
        <f>VLOOKUP(A30,[1]Общий!$E:$AM,26,0)</f>
        <v>46076</v>
      </c>
      <c r="L30" s="35" t="str">
        <f>VLOOKUP(A30,[1]Общий!$E:$AM,27,0)</f>
        <v>Россия</v>
      </c>
      <c r="M30" s="31" t="str">
        <f>VLOOKUP(A30,[1]Общий!$E:$AM,28,0)</f>
        <v>Чувашская Республика - Чувашия, г.Чебоксары</v>
      </c>
    </row>
    <row r="31" spans="1:13" s="3" customFormat="1" ht="38.25" x14ac:dyDescent="0.2">
      <c r="A31" s="57">
        <v>38832</v>
      </c>
      <c r="B31" s="45" t="str">
        <f>VLOOKUP(A31,[1]Общий!$E:$AM,2,0)</f>
        <v>2084180022045971</v>
      </c>
      <c r="C31" s="21" t="str">
        <f>VLOOKUP(A31,[1]Общий!$E:$AM,18,0)</f>
        <v>ПФО</v>
      </c>
      <c r="D31" s="11">
        <f>VLOOKUP(A31,[1]Общий!$E:$AM,19,0)</f>
        <v>34</v>
      </c>
      <c r="E31" s="22" t="str">
        <f>VLOOKUP(A31,[1]Общий!$E:$AM,20,0)</f>
        <v>Первенство России</v>
      </c>
      <c r="F31" s="39" t="str">
        <f>VLOOKUP(A31,[1]Общий!$E:$AM,21,0)</f>
        <v>Дистанция-лыжная; 
дистанция-лыжная-связка;
дистанция-лыжная-группа</v>
      </c>
      <c r="G31" s="23">
        <f>VLOOKUP(A31,[1]Общий!$E:$AM,22,0)</f>
        <v>0</v>
      </c>
      <c r="H31" s="23" t="str">
        <f>VLOOKUP(A31,[1]Общий!$E:$AM,23,0)</f>
        <v>Юниоры, юниорки</v>
      </c>
      <c r="I31" s="7" t="str">
        <f>VLOOKUP(A31,[1]Общий!$E:$AM,24,0)</f>
        <v>16-21 год</v>
      </c>
      <c r="J31" s="7">
        <f>VLOOKUP(A31,[1]Общий!$E:$AM,25,0)</f>
        <v>46078</v>
      </c>
      <c r="K31" s="34">
        <f>VLOOKUP(A31,[1]Общий!$E:$AM,26,0)</f>
        <v>46083</v>
      </c>
      <c r="L31" s="35" t="str">
        <f>VLOOKUP(A31,[1]Общий!$E:$AM,27,0)</f>
        <v>Россия</v>
      </c>
      <c r="M31" s="31" t="str">
        <f>VLOOKUP(A31,[1]Общий!$E:$AM,28,0)</f>
        <v>Удмуртская Республика, г.Ижевск</v>
      </c>
    </row>
    <row r="32" spans="1:13" s="4" customFormat="1" ht="38.25" x14ac:dyDescent="0.2">
      <c r="A32" s="57">
        <v>38833</v>
      </c>
      <c r="B32" s="45" t="str">
        <f>VLOOKUP(A32,[1]Общий!$E:$AM,2,0)</f>
        <v>2084180022045972</v>
      </c>
      <c r="C32" s="21" t="str">
        <f>VLOOKUP(A32,[1]Общий!$E:$AM,18,0)</f>
        <v>ПФО</v>
      </c>
      <c r="D32" s="11">
        <f>VLOOKUP(A32,[1]Общий!$E:$AM,19,0)</f>
        <v>35</v>
      </c>
      <c r="E32" s="22" t="str">
        <f>VLOOKUP(A32,[1]Общий!$E:$AM,20,0)</f>
        <v>Первенство России</v>
      </c>
      <c r="F32" s="39" t="str">
        <f>VLOOKUP(A32,[1]Общий!$E:$AM,21,0)</f>
        <v>Дистанция-лыжная; 
дистанция-лыжная-связка;
дистанция-лыжная-группа</v>
      </c>
      <c r="G32" s="23">
        <f>VLOOKUP(A32,[1]Общий!$E:$AM,22,0)</f>
        <v>0</v>
      </c>
      <c r="H32" s="23" t="str">
        <f>VLOOKUP(A32,[1]Общий!$E:$AM,23,0)</f>
        <v>Юноши, девушки</v>
      </c>
      <c r="I32" s="7" t="str">
        <f>VLOOKUP(A32,[1]Общий!$E:$AM,24,0)</f>
        <v>14-15 лет</v>
      </c>
      <c r="J32" s="7">
        <f>VLOOKUP(A32,[1]Общий!$E:$AM,25,0)</f>
        <v>46078</v>
      </c>
      <c r="K32" s="34">
        <f>VLOOKUP(A32,[1]Общий!$E:$AM,26,0)</f>
        <v>46083</v>
      </c>
      <c r="L32" s="35" t="str">
        <f>VLOOKUP(A32,[1]Общий!$E:$AM,27,0)</f>
        <v>Россия</v>
      </c>
      <c r="M32" s="31" t="str">
        <f>VLOOKUP(A32,[1]Общий!$E:$AM,28,0)</f>
        <v>Удмуртская Республика, г.Ижевск</v>
      </c>
    </row>
    <row r="33" spans="1:13" ht="38.25" x14ac:dyDescent="0.2">
      <c r="A33" s="57">
        <v>38785</v>
      </c>
      <c r="B33" s="45" t="str">
        <f>VLOOKUP(A33,[1]Общий!$E:$AM,2,0)</f>
        <v>2084740019045948</v>
      </c>
      <c r="C33" s="21" t="str">
        <f>VLOOKUP(A33,[1]Общий!$E:$AM,18,0)</f>
        <v>УрФО</v>
      </c>
      <c r="D33" s="11">
        <f>VLOOKUP(A33,[1]Общий!$E:$AM,19,0)</f>
        <v>36</v>
      </c>
      <c r="E33" s="22" t="str">
        <f>VLOOKUP(A33,[1]Общий!$E:$AM,20,0)</f>
        <v>Чемпионат России</v>
      </c>
      <c r="F33" s="39" t="str">
        <f>VLOOKUP(A33,[1]Общий!$E:$AM,21,0)</f>
        <v>Дистанция-лыжная; 
дистанция-лыжная-связка;
дистанция-лыжная-группа</v>
      </c>
      <c r="G33" s="23">
        <f>VLOOKUP(A33,[1]Общий!$E:$AM,22,0)</f>
        <v>0</v>
      </c>
      <c r="H33" s="23" t="str">
        <f>VLOOKUP(A33,[1]Общий!$E:$AM,23,0)</f>
        <v>Мужчины, женщины</v>
      </c>
      <c r="I33" s="7" t="str">
        <f>VLOOKUP(A33,[1]Общий!$E:$AM,24,0)</f>
        <v>22 и старше</v>
      </c>
      <c r="J33" s="7">
        <f>VLOOKUP(A33,[1]Общий!$E:$AM,25,0)</f>
        <v>46092</v>
      </c>
      <c r="K33" s="34">
        <f>VLOOKUP(A33,[1]Общий!$E:$AM,26,0)</f>
        <v>46097</v>
      </c>
      <c r="L33" s="35" t="str">
        <f>VLOOKUP(A33,[1]Общий!$E:$AM,27,0)</f>
        <v>Россия</v>
      </c>
      <c r="M33" s="31" t="str">
        <f>VLOOKUP(A33,[1]Общий!$E:$AM,28,0)</f>
        <v>Челябинская область, г.Златоуст</v>
      </c>
    </row>
    <row r="34" spans="1:13" s="3" customFormat="1" ht="38.25" x14ac:dyDescent="0.2">
      <c r="A34" s="57">
        <v>39089</v>
      </c>
      <c r="B34" s="45" t="str">
        <f>VLOOKUP(A34,[1]Общий!$E:$AM,2,0)</f>
        <v>2084380023046078</v>
      </c>
      <c r="C34" s="21" t="str">
        <f>VLOOKUP(A34,[1]Общий!$E:$AM,18,0)</f>
        <v>СибФО</v>
      </c>
      <c r="D34" s="11">
        <f>VLOOKUP(A34,[1]Общий!$E:$AM,19,0)</f>
        <v>37</v>
      </c>
      <c r="E34" s="22" t="str">
        <f>VLOOKUP(A34,[1]Общий!$E:$AM,20,0)</f>
        <v>Межрегиональные соревнования</v>
      </c>
      <c r="F34" s="39" t="str">
        <f>VLOOKUP(A34,[1]Общий!$E:$AM,21,0)</f>
        <v xml:space="preserve">Дистанция-пешеходная;
дистанция-пешеходная-связка;
дистанция-пешеходная-группа </v>
      </c>
      <c r="G34" s="23">
        <f>VLOOKUP(A34,[1]Общий!$E:$AM,22,0)</f>
        <v>0</v>
      </c>
      <c r="H34" s="23" t="str">
        <f>VLOOKUP(A34,[1]Общий!$E:$AM,23,0)</f>
        <v>Мужчины, женщины</v>
      </c>
      <c r="I34" s="7" t="str">
        <f>VLOOKUP(A34,[1]Общий!$E:$AM,24,0)</f>
        <v>22 и старше</v>
      </c>
      <c r="J34" s="7">
        <f>VLOOKUP(A34,[1]Общий!$E:$AM,25,0)</f>
        <v>46102</v>
      </c>
      <c r="K34" s="34">
        <f>VLOOKUP(A34,[1]Общий!$E:$AM,26,0)</f>
        <v>46105</v>
      </c>
      <c r="L34" s="35" t="str">
        <f>VLOOKUP(A34,[1]Общий!$E:$AM,27,0)</f>
        <v>Россия</v>
      </c>
      <c r="M34" s="31" t="str">
        <f>VLOOKUP(A34,[1]Общий!$E:$AM,28,0)</f>
        <v>Иркутская область, г.Тайшет</v>
      </c>
    </row>
    <row r="35" spans="1:13" s="3" customFormat="1" ht="38.25" x14ac:dyDescent="0.2">
      <c r="A35" s="57">
        <v>39092</v>
      </c>
      <c r="B35" s="45" t="str">
        <f>VLOOKUP(A35,[1]Общий!$E:$AM,2,0)</f>
        <v>2084380023046079</v>
      </c>
      <c r="C35" s="21" t="str">
        <f>VLOOKUP(A35,[1]Общий!$E:$AM,18,0)</f>
        <v>СибФО</v>
      </c>
      <c r="D35" s="11">
        <f>VLOOKUP(A35,[1]Общий!$E:$AM,19,0)</f>
        <v>38</v>
      </c>
      <c r="E35" s="22" t="str">
        <f>VLOOKUP(A35,[1]Общий!$E:$AM,20,0)</f>
        <v>Межрегиональные соревнования</v>
      </c>
      <c r="F35" s="39" t="str">
        <f>VLOOKUP(A35,[1]Общий!$E:$AM,21,0)</f>
        <v xml:space="preserve">Дистанция-пешеходная;
дистанция-пешеходная-связка;
дистанция-пешеходная-группа </v>
      </c>
      <c r="G35" s="23">
        <f>VLOOKUP(A35,[1]Общий!$E:$AM,22,0)</f>
        <v>0</v>
      </c>
      <c r="H35" s="23" t="str">
        <f>VLOOKUP(A35,[1]Общий!$E:$AM,23,0)</f>
        <v>Юниоры, юниорки</v>
      </c>
      <c r="I35" s="7" t="str">
        <f>VLOOKUP(A35,[1]Общий!$E:$AM,24,0)</f>
        <v>16-21 год</v>
      </c>
      <c r="J35" s="7">
        <f>VLOOKUP(A35,[1]Общий!$E:$AM,25,0)</f>
        <v>46102</v>
      </c>
      <c r="K35" s="34">
        <f>VLOOKUP(A35,[1]Общий!$E:$AM,26,0)</f>
        <v>46105</v>
      </c>
      <c r="L35" s="35" t="str">
        <f>VLOOKUP(A35,[1]Общий!$E:$AM,27,0)</f>
        <v>Россия</v>
      </c>
      <c r="M35" s="31" t="str">
        <f>VLOOKUP(A35,[1]Общий!$E:$AM,28,0)</f>
        <v>Иркутская область, г.Тайшет</v>
      </c>
    </row>
    <row r="36" spans="1:13" s="3" customFormat="1" ht="38.25" x14ac:dyDescent="0.2">
      <c r="A36" s="57">
        <v>39276</v>
      </c>
      <c r="B36" s="45" t="str">
        <f>VLOOKUP(A36,[1]Общий!$E:$AM,2,0)</f>
        <v>2084380023046080</v>
      </c>
      <c r="C36" s="21" t="str">
        <f>VLOOKUP(A36,[1]Общий!$E:$AM,18,0)</f>
        <v>СибФО</v>
      </c>
      <c r="D36" s="11">
        <f>VLOOKUP(A36,[1]Общий!$E:$AM,19,0)</f>
        <v>39</v>
      </c>
      <c r="E36" s="22" t="str">
        <f>VLOOKUP(A36,[1]Общий!$E:$AM,20,0)</f>
        <v>Межрегиональные соревнования</v>
      </c>
      <c r="F36" s="39" t="str">
        <f>VLOOKUP(A36,[1]Общий!$E:$AM,21,0)</f>
        <v xml:space="preserve">Дистанция-пешеходная;
дистанция-пешеходная-связка;
дистанция-пешеходная-группа </v>
      </c>
      <c r="G36" s="23">
        <f>VLOOKUP(A36,[1]Общий!$E:$AM,22,0)</f>
        <v>0</v>
      </c>
      <c r="H36" s="23" t="str">
        <f>VLOOKUP(A36,[1]Общий!$E:$AM,23,0)</f>
        <v>Юноши, девушки</v>
      </c>
      <c r="I36" s="7" t="str">
        <f>VLOOKUP(A36,[1]Общий!$E:$AM,24,0)</f>
        <v>14-15 лет</v>
      </c>
      <c r="J36" s="7">
        <f>VLOOKUP(A36,[1]Общий!$E:$AM,25,0)</f>
        <v>46102</v>
      </c>
      <c r="K36" s="34">
        <f>VLOOKUP(A36,[1]Общий!$E:$AM,26,0)</f>
        <v>46105</v>
      </c>
      <c r="L36" s="35" t="str">
        <f>VLOOKUP(A36,[1]Общий!$E:$AM,27,0)</f>
        <v>Россия</v>
      </c>
      <c r="M36" s="31" t="str">
        <f>VLOOKUP(A36,[1]Общий!$E:$AM,28,0)</f>
        <v>Иркутская область, г.Тайшет</v>
      </c>
    </row>
    <row r="37" spans="1:13" s="3" customFormat="1" ht="38.25" x14ac:dyDescent="0.2">
      <c r="A37" s="57">
        <v>39279</v>
      </c>
      <c r="B37" s="45" t="str">
        <f>VLOOKUP(A37,[1]Общий!$E:$AM,2,0)</f>
        <v>2084380023046081</v>
      </c>
      <c r="C37" s="21" t="str">
        <f>VLOOKUP(A37,[1]Общий!$E:$AM,18,0)</f>
        <v>СибФО</v>
      </c>
      <c r="D37" s="11">
        <f>VLOOKUP(A37,[1]Общий!$E:$AM,19,0)</f>
        <v>40</v>
      </c>
      <c r="E37" s="22" t="str">
        <f>VLOOKUP(A37,[1]Общий!$E:$AM,20,0)</f>
        <v>Межрегиональные соревнования</v>
      </c>
      <c r="F37" s="39" t="str">
        <f>VLOOKUP(A37,[1]Общий!$E:$AM,21,0)</f>
        <v xml:space="preserve">Дистанция-пешеходная;
дистанция-пешеходная-связка;
дистанция-пешеходная-группа </v>
      </c>
      <c r="G37" s="23">
        <f>VLOOKUP(A37,[1]Общий!$E:$AM,22,0)</f>
        <v>0</v>
      </c>
      <c r="H37" s="23" t="str">
        <f>VLOOKUP(A37,[1]Общий!$E:$AM,23,0)</f>
        <v>Мальчики, девочки</v>
      </c>
      <c r="I37" s="7" t="str">
        <f>VLOOKUP(A37,[1]Общий!$E:$AM,24,0)</f>
        <v>8-13 лет</v>
      </c>
      <c r="J37" s="7">
        <f>VLOOKUP(A37,[1]Общий!$E:$AM,25,0)</f>
        <v>46102</v>
      </c>
      <c r="K37" s="34">
        <f>VLOOKUP(A37,[1]Общий!$E:$AM,26,0)</f>
        <v>46105</v>
      </c>
      <c r="L37" s="35" t="str">
        <f>VLOOKUP(A37,[1]Общий!$E:$AM,27,0)</f>
        <v>Россия</v>
      </c>
      <c r="M37" s="31" t="str">
        <f>VLOOKUP(A37,[1]Общий!$E:$AM,28,0)</f>
        <v>Иркутская область, г.Тайшет</v>
      </c>
    </row>
    <row r="38" spans="1:13" s="3" customFormat="1" ht="25.5" x14ac:dyDescent="0.2">
      <c r="A38" s="57">
        <v>39282</v>
      </c>
      <c r="B38" s="45" t="str">
        <f>VLOOKUP(A38,[1]Общий!$E:$AM,2,0)</f>
        <v>2084010023046082</v>
      </c>
      <c r="C38" s="21" t="str">
        <f>VLOOKUP(A38,[1]Общий!$E:$AM,18,0)</f>
        <v>ЮФО</v>
      </c>
      <c r="D38" s="11">
        <f>VLOOKUP(A38,[1]Общий!$E:$AM,19,0)</f>
        <v>41</v>
      </c>
      <c r="E38" s="22" t="str">
        <f>VLOOKUP(A38,[1]Общий!$E:$AM,20,0)</f>
        <v>Межрегиональные соревнования</v>
      </c>
      <c r="F38" s="39" t="str">
        <f>VLOOKUP(A38,[1]Общий!$E:$AM,21,0)</f>
        <v>Дистанция-комбинированная</v>
      </c>
      <c r="G38" s="23">
        <f>VLOOKUP(A38,[1]Общий!$E:$AM,22,0)</f>
        <v>0</v>
      </c>
      <c r="H38" s="23" t="str">
        <f>VLOOKUP(A38,[1]Общий!$E:$AM,23,0)</f>
        <v>Мужчины, женщины</v>
      </c>
      <c r="I38" s="7" t="str">
        <f>VLOOKUP(A38,[1]Общий!$E:$AM,24,0)</f>
        <v>22 и старше</v>
      </c>
      <c r="J38" s="7">
        <f>VLOOKUP(A38,[1]Общий!$E:$AM,25,0)</f>
        <v>46104</v>
      </c>
      <c r="K38" s="34">
        <f>VLOOKUP(A38,[1]Общий!$E:$AM,26,0)</f>
        <v>46109</v>
      </c>
      <c r="L38" s="35" t="str">
        <f>VLOOKUP(A38,[1]Общий!$E:$AM,27,0)</f>
        <v>Россия</v>
      </c>
      <c r="M38" s="31" t="str">
        <f>VLOOKUP(A38,[1]Общий!$E:$AM,28,0)</f>
        <v>Республика Адыгея, г.Майкоп</v>
      </c>
    </row>
    <row r="39" spans="1:13" s="3" customFormat="1" ht="38.25" x14ac:dyDescent="0.2">
      <c r="A39" s="57">
        <v>38980</v>
      </c>
      <c r="B39" s="45" t="str">
        <f>VLOOKUP(A39,[1]Общий!$E:$AM,2,0)</f>
        <v>2084280018046060</v>
      </c>
      <c r="C39" s="21" t="str">
        <f>VLOOKUP(A39,[1]Общий!$E:$AM,18,0)</f>
        <v>ДВФО</v>
      </c>
      <c r="D39" s="11">
        <f>VLOOKUP(A39,[1]Общий!$E:$AM,19,0)</f>
        <v>45</v>
      </c>
      <c r="E39" s="22" t="str">
        <f>VLOOKUP(A39,[1]Общий!$E:$AM,20,0)</f>
        <v>Первенство Дальневосточного федерального округа</v>
      </c>
      <c r="F39" s="39" t="str">
        <f>VLOOKUP(A39,[1]Общий!$E:$AM,21,0)</f>
        <v xml:space="preserve">Дистанция-пешеходная;
дистанция-пешеходная-связка;
дистанция-пешеходная-группа </v>
      </c>
      <c r="G39" s="23">
        <f>VLOOKUP(A39,[1]Общий!$E:$AM,22,0)</f>
        <v>0</v>
      </c>
      <c r="H39" s="23" t="str">
        <f>VLOOKUP(A39,[1]Общий!$E:$AM,23,0)</f>
        <v>Юниоры, юниорки</v>
      </c>
      <c r="I39" s="7" t="str">
        <f>VLOOKUP(A39,[1]Общий!$E:$AM,24,0)</f>
        <v>16-21 год</v>
      </c>
      <c r="J39" s="7">
        <f>VLOOKUP(A39,[1]Общий!$E:$AM,25,0)</f>
        <v>46135</v>
      </c>
      <c r="K39" s="34">
        <f>VLOOKUP(A39,[1]Общий!$E:$AM,26,0)</f>
        <v>46138</v>
      </c>
      <c r="L39" s="35" t="str">
        <f>VLOOKUP(A39,[1]Общий!$E:$AM,27,0)</f>
        <v>Россия</v>
      </c>
      <c r="M39" s="31" t="str">
        <f>VLOOKUP(A39,[1]Общий!$E:$AM,28,0)</f>
        <v>Амурская область, п.Мухинка</v>
      </c>
    </row>
    <row r="40" spans="1:13" s="3" customFormat="1" ht="38.25" x14ac:dyDescent="0.2">
      <c r="A40" s="57">
        <v>38981</v>
      </c>
      <c r="B40" s="45" t="str">
        <f>VLOOKUP(A40,[1]Общий!$E:$AM,2,0)</f>
        <v>2084280018046061</v>
      </c>
      <c r="C40" s="21" t="str">
        <f>VLOOKUP(A40,[1]Общий!$E:$AM,18,0)</f>
        <v>ДВФО</v>
      </c>
      <c r="D40" s="11">
        <f>VLOOKUP(A40,[1]Общий!$E:$AM,19,0)</f>
        <v>46</v>
      </c>
      <c r="E40" s="22" t="str">
        <f>VLOOKUP(A40,[1]Общий!$E:$AM,20,0)</f>
        <v>Первенство Дальневосточного федерального округа</v>
      </c>
      <c r="F40" s="39" t="str">
        <f>VLOOKUP(A40,[1]Общий!$E:$AM,21,0)</f>
        <v xml:space="preserve">Дистанция-пешеходная;
дистанция-пешеходная-связка;
дистанция-пешеходная-группа </v>
      </c>
      <c r="G40" s="23">
        <f>VLOOKUP(A40,[1]Общий!$E:$AM,22,0)</f>
        <v>0</v>
      </c>
      <c r="H40" s="23" t="str">
        <f>VLOOKUP(A40,[1]Общий!$E:$AM,23,0)</f>
        <v>Юноши, девушки</v>
      </c>
      <c r="I40" s="7" t="str">
        <f>VLOOKUP(A40,[1]Общий!$E:$AM,24,0)</f>
        <v>14-15 лет</v>
      </c>
      <c r="J40" s="7">
        <f>VLOOKUP(A40,[1]Общий!$E:$AM,25,0)</f>
        <v>46135</v>
      </c>
      <c r="K40" s="34">
        <f>VLOOKUP(A40,[1]Общий!$E:$AM,26,0)</f>
        <v>46138</v>
      </c>
      <c r="L40" s="35" t="str">
        <f>VLOOKUP(A40,[1]Общий!$E:$AM,27,0)</f>
        <v>Россия</v>
      </c>
      <c r="M40" s="31" t="str">
        <f>VLOOKUP(A40,[1]Общий!$E:$AM,28,0)</f>
        <v>Амурская область, п.Мухинка</v>
      </c>
    </row>
    <row r="41" spans="1:13" s="3" customFormat="1" ht="38.25" x14ac:dyDescent="0.2">
      <c r="A41" s="57">
        <v>38982</v>
      </c>
      <c r="B41" s="45" t="str">
        <f>VLOOKUP(A41,[1]Общий!$E:$AM,2,0)</f>
        <v>2084280018046062</v>
      </c>
      <c r="C41" s="21" t="str">
        <f>VLOOKUP(A41,[1]Общий!$E:$AM,18,0)</f>
        <v>ДВФО</v>
      </c>
      <c r="D41" s="11">
        <f>VLOOKUP(A41,[1]Общий!$E:$AM,19,0)</f>
        <v>47</v>
      </c>
      <c r="E41" s="22" t="str">
        <f>VLOOKUP(A41,[1]Общий!$E:$AM,20,0)</f>
        <v>Первенство Дальневосточного федерального округа</v>
      </c>
      <c r="F41" s="39" t="str">
        <f>VLOOKUP(A41,[1]Общий!$E:$AM,21,0)</f>
        <v xml:space="preserve">Дистанция-пешеходная;
дистанция-пешеходная-связка;
дистанция-пешеходная-группа </v>
      </c>
      <c r="G41" s="23">
        <f>VLOOKUP(A41,[1]Общий!$E:$AM,22,0)</f>
        <v>0</v>
      </c>
      <c r="H41" s="23" t="str">
        <f>VLOOKUP(A41,[1]Общий!$E:$AM,23,0)</f>
        <v>Мальчики, девочки</v>
      </c>
      <c r="I41" s="7" t="str">
        <f>VLOOKUP(A41,[1]Общий!$E:$AM,24,0)</f>
        <v>8-13 лет</v>
      </c>
      <c r="J41" s="7">
        <f>VLOOKUP(A41,[1]Общий!$E:$AM,25,0)</f>
        <v>46135</v>
      </c>
      <c r="K41" s="34">
        <f>VLOOKUP(A41,[1]Общий!$E:$AM,26,0)</f>
        <v>46138</v>
      </c>
      <c r="L41" s="35" t="str">
        <f>VLOOKUP(A41,[1]Общий!$E:$AM,27,0)</f>
        <v>Россия</v>
      </c>
      <c r="M41" s="31" t="str">
        <f>VLOOKUP(A41,[1]Общий!$E:$AM,28,0)</f>
        <v>Амурская область, п.Мухинка</v>
      </c>
    </row>
    <row r="42" spans="1:13" s="3" customFormat="1" ht="38.25" x14ac:dyDescent="0.2">
      <c r="A42" s="57">
        <v>38848</v>
      </c>
      <c r="B42" s="45" t="str">
        <f>VLOOKUP(A42,[1]Общий!$E:$AM,2,0)</f>
        <v>2084120021045988</v>
      </c>
      <c r="C42" s="21" t="str">
        <f>VLOOKUP(A42,[1]Общий!$E:$AM,18,0)</f>
        <v>ПФО</v>
      </c>
      <c r="D42" s="11">
        <f>VLOOKUP(A42,[1]Общий!$E:$AM,19,0)</f>
        <v>51</v>
      </c>
      <c r="E42" s="22" t="str">
        <f>VLOOKUP(A42,[1]Общий!$E:$AM,20,0)</f>
        <v>Всероссийские соревнования</v>
      </c>
      <c r="F42" s="39" t="str">
        <f>VLOOKUP(A42,[1]Общий!$E:$AM,21,0)</f>
        <v xml:space="preserve">Дистанция-пешеходная;
дистанция-пешеходная-связка;
дистанция-пешеходная-группа </v>
      </c>
      <c r="G42" s="23">
        <f>VLOOKUP(A42,[1]Общий!$E:$AM,22,0)</f>
        <v>0</v>
      </c>
      <c r="H42" s="23" t="str">
        <f>VLOOKUP(A42,[1]Общий!$E:$AM,23,0)</f>
        <v>Мужчины, женщины</v>
      </c>
      <c r="I42" s="7" t="str">
        <f>VLOOKUP(A42,[1]Общий!$E:$AM,24,0)</f>
        <v>22 и старше</v>
      </c>
      <c r="J42" s="7">
        <f>VLOOKUP(A42,[1]Общий!$E:$AM,25,0)</f>
        <v>46141</v>
      </c>
      <c r="K42" s="34">
        <f>VLOOKUP(A42,[1]Общий!$E:$AM,26,0)</f>
        <v>46146</v>
      </c>
      <c r="L42" s="35" t="str">
        <f>VLOOKUP(A42,[1]Общий!$E:$AM,27,0)</f>
        <v>Россия</v>
      </c>
      <c r="M42" s="31" t="str">
        <f>VLOOKUP(A42,[1]Общий!$E:$AM,28,0)</f>
        <v>Республика Марий Эл, п.Куяр</v>
      </c>
    </row>
    <row r="43" spans="1:13" s="3" customFormat="1" ht="38.25" x14ac:dyDescent="0.2">
      <c r="A43" s="57">
        <v>38849</v>
      </c>
      <c r="B43" s="45" t="str">
        <f>VLOOKUP(A43,[1]Общий!$E:$AM,2,0)</f>
        <v>2084120021045989</v>
      </c>
      <c r="C43" s="21" t="str">
        <f>VLOOKUP(A43,[1]Общий!$E:$AM,18,0)</f>
        <v>ПФО</v>
      </c>
      <c r="D43" s="11">
        <f>VLOOKUP(A43,[1]Общий!$E:$AM,19,0)</f>
        <v>52</v>
      </c>
      <c r="E43" s="22" t="str">
        <f>VLOOKUP(A43,[1]Общий!$E:$AM,20,0)</f>
        <v>Всероссийские соревнования</v>
      </c>
      <c r="F43" s="39" t="str">
        <f>VLOOKUP(A43,[1]Общий!$E:$AM,21,0)</f>
        <v xml:space="preserve">Дистанция-пешеходная;
дистанция-пешеходная-связка;
дистанция-пешеходная-группа </v>
      </c>
      <c r="G43" s="23">
        <f>VLOOKUP(A43,[1]Общий!$E:$AM,22,0)</f>
        <v>0</v>
      </c>
      <c r="H43" s="23" t="str">
        <f>VLOOKUP(A43,[1]Общий!$E:$AM,23,0)</f>
        <v>Юниоры, юниорки</v>
      </c>
      <c r="I43" s="7" t="str">
        <f>VLOOKUP(A43,[1]Общий!$E:$AM,24,0)</f>
        <v>16-21 год</v>
      </c>
      <c r="J43" s="7">
        <f>VLOOKUP(A43,[1]Общий!$E:$AM,25,0)</f>
        <v>46141</v>
      </c>
      <c r="K43" s="34">
        <f>VLOOKUP(A43,[1]Общий!$E:$AM,26,0)</f>
        <v>46146</v>
      </c>
      <c r="L43" s="35" t="str">
        <f>VLOOKUP(A43,[1]Общий!$E:$AM,27,0)</f>
        <v>Россия</v>
      </c>
      <c r="M43" s="31" t="str">
        <f>VLOOKUP(A43,[1]Общий!$E:$AM,28,0)</f>
        <v>Республика Марий Эл, п.Куяр</v>
      </c>
    </row>
    <row r="44" spans="1:13" s="3" customFormat="1" ht="38.25" x14ac:dyDescent="0.2">
      <c r="A44" s="57">
        <v>38850</v>
      </c>
      <c r="B44" s="45" t="str">
        <f>VLOOKUP(A44,[1]Общий!$E:$AM,2,0)</f>
        <v>2084120021045990</v>
      </c>
      <c r="C44" s="21" t="str">
        <f>VLOOKUP(A44,[1]Общий!$E:$AM,18,0)</f>
        <v>ПФО</v>
      </c>
      <c r="D44" s="11">
        <f>VLOOKUP(A44,[1]Общий!$E:$AM,19,0)</f>
        <v>53</v>
      </c>
      <c r="E44" s="22" t="str">
        <f>VLOOKUP(A44,[1]Общий!$E:$AM,20,0)</f>
        <v>Всероссийские соревнования</v>
      </c>
      <c r="F44" s="39" t="str">
        <f>VLOOKUP(A44,[1]Общий!$E:$AM,21,0)</f>
        <v xml:space="preserve">Дистанция-пешеходная;
дистанция-пешеходная-связка;
дистанция-пешеходная-группа </v>
      </c>
      <c r="G44" s="23">
        <f>VLOOKUP(A44,[1]Общий!$E:$AM,22,0)</f>
        <v>0</v>
      </c>
      <c r="H44" s="23" t="str">
        <f>VLOOKUP(A44,[1]Общий!$E:$AM,23,0)</f>
        <v>Юноши, девушки</v>
      </c>
      <c r="I44" s="7" t="str">
        <f>VLOOKUP(A44,[1]Общий!$E:$AM,24,0)</f>
        <v>14-15 лет</v>
      </c>
      <c r="J44" s="7">
        <f>VLOOKUP(A44,[1]Общий!$E:$AM,25,0)</f>
        <v>46141</v>
      </c>
      <c r="K44" s="34">
        <f>VLOOKUP(A44,[1]Общий!$E:$AM,26,0)</f>
        <v>46146</v>
      </c>
      <c r="L44" s="35" t="str">
        <f>VLOOKUP(A44,[1]Общий!$E:$AM,27,0)</f>
        <v>Россия</v>
      </c>
      <c r="M44" s="31" t="str">
        <f>VLOOKUP(A44,[1]Общий!$E:$AM,28,0)</f>
        <v>Республика Марий Эл, п.Куяр</v>
      </c>
    </row>
    <row r="45" spans="1:13" s="3" customFormat="1" ht="25.5" x14ac:dyDescent="0.2">
      <c r="A45" s="57">
        <v>38876</v>
      </c>
      <c r="B45" s="45" t="str">
        <f>VLOOKUP(A45,[1]Общий!$E:$AM,2,0)</f>
        <v>2084220017046021</v>
      </c>
      <c r="C45" s="21" t="str">
        <f>VLOOKUP(A45,[1]Общий!$E:$AM,18,0)</f>
        <v>СибФО</v>
      </c>
      <c r="D45" s="11">
        <f>VLOOKUP(A45,[1]Общий!$E:$AM,19,0)</f>
        <v>54</v>
      </c>
      <c r="E45" s="22" t="str">
        <f>VLOOKUP(A45,[1]Общий!$E:$AM,20,0)</f>
        <v>Чемпионат Сибирского федерального округа</v>
      </c>
      <c r="F45" s="39" t="str">
        <f>VLOOKUP(A45,[1]Общий!$E:$AM,21,0)</f>
        <v>Северная ходьба</v>
      </c>
      <c r="G45" s="23">
        <f>VLOOKUP(A45,[1]Общий!$E:$AM,22,0)</f>
        <v>0</v>
      </c>
      <c r="H45" s="23" t="str">
        <f>VLOOKUP(A45,[1]Общий!$E:$AM,23,0)</f>
        <v>Мужчины, женщины</v>
      </c>
      <c r="I45" s="7" t="str">
        <f>VLOOKUP(A45,[1]Общий!$E:$AM,24,0)</f>
        <v>18 и старше</v>
      </c>
      <c r="J45" s="7">
        <f>VLOOKUP(A45,[1]Общий!$E:$AM,25,0)</f>
        <v>46142</v>
      </c>
      <c r="K45" s="34">
        <f>VLOOKUP(A45,[1]Общий!$E:$AM,26,0)</f>
        <v>46144</v>
      </c>
      <c r="L45" s="35" t="str">
        <f>VLOOKUP(A45,[1]Общий!$E:$AM,27,0)</f>
        <v>Россия</v>
      </c>
      <c r="M45" s="31" t="str">
        <f>VLOOKUP(A45,[1]Общий!$E:$AM,28,0)</f>
        <v>Алтайский край, с.Нижнекаянча</v>
      </c>
    </row>
    <row r="46" spans="1:13" s="3" customFormat="1" ht="25.5" x14ac:dyDescent="0.2">
      <c r="A46" s="57">
        <v>38851</v>
      </c>
      <c r="B46" s="45" t="str">
        <f>VLOOKUP(A46,[1]Общий!$E:$AM,2,0)</f>
        <v>2084480021045991</v>
      </c>
      <c r="C46" s="21" t="str">
        <f>VLOOKUP(A46,[1]Общий!$E:$AM,18,0)</f>
        <v>ЦФО</v>
      </c>
      <c r="D46" s="11">
        <f>VLOOKUP(A46,[1]Общий!$E:$AM,19,0)</f>
        <v>55</v>
      </c>
      <c r="E46" s="22" t="str">
        <f>VLOOKUP(A46,[1]Общий!$E:$AM,20,0)</f>
        <v>Всероссийские соревнования</v>
      </c>
      <c r="F46" s="39" t="str">
        <f>VLOOKUP(A46,[1]Общий!$E:$AM,21,0)</f>
        <v>Дистанция-пешеходная</v>
      </c>
      <c r="G46" s="23">
        <f>VLOOKUP(A46,[1]Общий!$E:$AM,22,0)</f>
        <v>0</v>
      </c>
      <c r="H46" s="23" t="str">
        <f>VLOOKUP(A46,[1]Общий!$E:$AM,23,0)</f>
        <v>Мужчины, женщины</v>
      </c>
      <c r="I46" s="7" t="str">
        <f>VLOOKUP(A46,[1]Общий!$E:$AM,24,0)</f>
        <v>22 и старше</v>
      </c>
      <c r="J46" s="7">
        <f>VLOOKUP(A46,[1]Общий!$E:$AM,25,0)</f>
        <v>46148</v>
      </c>
      <c r="K46" s="34">
        <f>VLOOKUP(A46,[1]Общий!$E:$AM,26,0)</f>
        <v>46152</v>
      </c>
      <c r="L46" s="35" t="str">
        <f>VLOOKUP(A46,[1]Общий!$E:$AM,27,0)</f>
        <v>Россия</v>
      </c>
      <c r="M46" s="31" t="str">
        <f>VLOOKUP(A46,[1]Общий!$E:$AM,28,0)</f>
        <v>Липецкая область, с.Аргамач-Пальна</v>
      </c>
    </row>
    <row r="47" spans="1:13" s="3" customFormat="1" ht="25.5" x14ac:dyDescent="0.2">
      <c r="A47" s="57">
        <v>38852</v>
      </c>
      <c r="B47" s="45" t="str">
        <f>VLOOKUP(A47,[1]Общий!$E:$AM,2,0)</f>
        <v>2084480021045992</v>
      </c>
      <c r="C47" s="21" t="str">
        <f>VLOOKUP(A47,[1]Общий!$E:$AM,18,0)</f>
        <v>ЦФО</v>
      </c>
      <c r="D47" s="11">
        <f>VLOOKUP(A47,[1]Общий!$E:$AM,19,0)</f>
        <v>56</v>
      </c>
      <c r="E47" s="22" t="str">
        <f>VLOOKUP(A47,[1]Общий!$E:$AM,20,0)</f>
        <v>Всероссийские соревнования</v>
      </c>
      <c r="F47" s="39" t="str">
        <f>VLOOKUP(A47,[1]Общий!$E:$AM,21,0)</f>
        <v>Дистанция-пешеходная</v>
      </c>
      <c r="G47" s="23">
        <f>VLOOKUP(A47,[1]Общий!$E:$AM,22,0)</f>
        <v>0</v>
      </c>
      <c r="H47" s="23" t="str">
        <f>VLOOKUP(A47,[1]Общий!$E:$AM,23,0)</f>
        <v>Юниоры, юниорки</v>
      </c>
      <c r="I47" s="7" t="str">
        <f>VLOOKUP(A47,[1]Общий!$E:$AM,24,0)</f>
        <v>16-21 год</v>
      </c>
      <c r="J47" s="7">
        <f>VLOOKUP(A47,[1]Общий!$E:$AM,25,0)</f>
        <v>46148</v>
      </c>
      <c r="K47" s="34">
        <f>VLOOKUP(A47,[1]Общий!$E:$AM,26,0)</f>
        <v>46152</v>
      </c>
      <c r="L47" s="35" t="str">
        <f>VLOOKUP(A47,[1]Общий!$E:$AM,27,0)</f>
        <v>Россия</v>
      </c>
      <c r="M47" s="31" t="str">
        <f>VLOOKUP(A47,[1]Общий!$E:$AM,28,0)</f>
        <v>Липецкая область, с.Аргамач-Пальна</v>
      </c>
    </row>
    <row r="48" spans="1:13" ht="25.5" x14ac:dyDescent="0.2">
      <c r="A48" s="57">
        <v>38853</v>
      </c>
      <c r="B48" s="45" t="str">
        <f>VLOOKUP(A48,[1]Общий!$E:$AM,2,0)</f>
        <v>2084480021045993</v>
      </c>
      <c r="C48" s="21" t="str">
        <f>VLOOKUP(A48,[1]Общий!$E:$AM,18,0)</f>
        <v>ЦФО</v>
      </c>
      <c r="D48" s="11">
        <f>VLOOKUP(A48,[1]Общий!$E:$AM,19,0)</f>
        <v>57</v>
      </c>
      <c r="E48" s="22" t="str">
        <f>VLOOKUP(A48,[1]Общий!$E:$AM,20,0)</f>
        <v>Всероссийские соревнования</v>
      </c>
      <c r="F48" s="39" t="str">
        <f>VLOOKUP(A48,[1]Общий!$E:$AM,21,0)</f>
        <v>Дистанция-пешеходная</v>
      </c>
      <c r="G48" s="23">
        <f>VLOOKUP(A48,[1]Общий!$E:$AM,22,0)</f>
        <v>0</v>
      </c>
      <c r="H48" s="23" t="str">
        <f>VLOOKUP(A48,[1]Общий!$E:$AM,23,0)</f>
        <v>Юноши, девушки</v>
      </c>
      <c r="I48" s="7" t="str">
        <f>VLOOKUP(A48,[1]Общий!$E:$AM,24,0)</f>
        <v>14-15 лет</v>
      </c>
      <c r="J48" s="7">
        <f>VLOOKUP(A48,[1]Общий!$E:$AM,25,0)</f>
        <v>46148</v>
      </c>
      <c r="K48" s="34">
        <f>VLOOKUP(A48,[1]Общий!$E:$AM,26,0)</f>
        <v>46152</v>
      </c>
      <c r="L48" s="35" t="str">
        <f>VLOOKUP(A48,[1]Общий!$E:$AM,27,0)</f>
        <v>Россия</v>
      </c>
      <c r="M48" s="31" t="str">
        <f>VLOOKUP(A48,[1]Общий!$E:$AM,28,0)</f>
        <v>Липецкая область, с.Аргамач-Пальна</v>
      </c>
    </row>
    <row r="49" spans="1:13" s="3" customFormat="1" ht="25.5" x14ac:dyDescent="0.2">
      <c r="A49" s="57">
        <v>39288</v>
      </c>
      <c r="B49" s="45" t="str">
        <f>VLOOKUP(A49,[1]Общий!$E:$AM,2,0)</f>
        <v>2084630023046083</v>
      </c>
      <c r="C49" s="21" t="str">
        <f>VLOOKUP(A49,[1]Общий!$E:$AM,18,0)</f>
        <v>ПФО</v>
      </c>
      <c r="D49" s="11">
        <f>VLOOKUP(A49,[1]Общий!$E:$AM,19,0)</f>
        <v>58</v>
      </c>
      <c r="E49" s="22" t="str">
        <f>VLOOKUP(A49,[1]Общий!$E:$AM,20,0)</f>
        <v>Межрегиональные соревнования</v>
      </c>
      <c r="F49" s="39" t="str">
        <f>VLOOKUP(A49,[1]Общий!$E:$AM,21,0)</f>
        <v>Дистанция-спелео;
дистанция-спелео-группа</v>
      </c>
      <c r="G49" s="23">
        <f>VLOOKUP(A49,[1]Общий!$E:$AM,22,0)</f>
        <v>0</v>
      </c>
      <c r="H49" s="23" t="str">
        <f>VLOOKUP(A49,[1]Общий!$E:$AM,23,0)</f>
        <v>Мужчины, женщины</v>
      </c>
      <c r="I49" s="7" t="str">
        <f>VLOOKUP(A49,[1]Общий!$E:$AM,24,0)</f>
        <v>22 и старше</v>
      </c>
      <c r="J49" s="7">
        <f>VLOOKUP(A49,[1]Общий!$E:$AM,25,0)</f>
        <v>46149</v>
      </c>
      <c r="K49" s="34">
        <f>VLOOKUP(A49,[1]Общий!$E:$AM,26,0)</f>
        <v>46152</v>
      </c>
      <c r="L49" s="35" t="str">
        <f>VLOOKUP(A49,[1]Общий!$E:$AM,27,0)</f>
        <v>Россия</v>
      </c>
      <c r="M49" s="31" t="str">
        <f>VLOOKUP(A49,[1]Общий!$E:$AM,28,0)</f>
        <v>Самарская область, п.Гаврилова Поляна</v>
      </c>
    </row>
    <row r="50" spans="1:13" ht="51" x14ac:dyDescent="0.2">
      <c r="A50" s="57">
        <v>38878</v>
      </c>
      <c r="B50" s="45" t="str">
        <f>VLOOKUP(A50,[1]Общий!$E:$AM,2,0)</f>
        <v>2084250017046022</v>
      </c>
      <c r="C50" s="21" t="str">
        <f>VLOOKUP(A50,[1]Общий!$E:$AM,18,0)</f>
        <v>ДВФО</v>
      </c>
      <c r="D50" s="11">
        <f>VLOOKUP(A50,[1]Общий!$E:$AM,19,0)</f>
        <v>59</v>
      </c>
      <c r="E50" s="22" t="str">
        <f>VLOOKUP(A50,[1]Общий!$E:$AM,20,0)</f>
        <v>Чемпионат Дальневосточного федерального округа</v>
      </c>
      <c r="F50" s="39" t="str">
        <f>VLOOKUP(A50,[1]Общий!$E:$AM,21,0)</f>
        <v xml:space="preserve">Дистанция-водная-каяк;
дистанция-водная-катамаран 2;
дистанция-водная-катамаран 4;
дистанция-водная-командная гонка </v>
      </c>
      <c r="G50" s="23">
        <f>VLOOKUP(A50,[1]Общий!$E:$AM,22,0)</f>
        <v>0</v>
      </c>
      <c r="H50" s="23" t="str">
        <f>VLOOKUP(A50,[1]Общий!$E:$AM,23,0)</f>
        <v>Мужчины, женщины</v>
      </c>
      <c r="I50" s="7" t="str">
        <f>VLOOKUP(A50,[1]Общий!$E:$AM,24,0)</f>
        <v>22 и старше</v>
      </c>
      <c r="J50" s="7">
        <f>VLOOKUP(A50,[1]Общий!$E:$AM,25,0)</f>
        <v>46149</v>
      </c>
      <c r="K50" s="34">
        <f>VLOOKUP(A50,[1]Общий!$E:$AM,26,0)</f>
        <v>46153</v>
      </c>
      <c r="L50" s="35" t="str">
        <f>VLOOKUP(A50,[1]Общий!$E:$AM,27,0)</f>
        <v>Россия</v>
      </c>
      <c r="M50" s="31" t="str">
        <f>VLOOKUP(A50,[1]Общий!$E:$AM,28,0)</f>
        <v>Приморский край, пгт.Терней</v>
      </c>
    </row>
    <row r="51" spans="1:13" s="3" customFormat="1" ht="38.25" x14ac:dyDescent="0.2">
      <c r="A51" s="57">
        <v>38879</v>
      </c>
      <c r="B51" s="45" t="str">
        <f>VLOOKUP(A51,[1]Общий!$E:$AM,2,0)</f>
        <v>2084550017046023</v>
      </c>
      <c r="C51" s="21" t="str">
        <f>VLOOKUP(A51,[1]Общий!$E:$AM,18,0)</f>
        <v>СибФО</v>
      </c>
      <c r="D51" s="11">
        <f>VLOOKUP(A51,[1]Общий!$E:$AM,19,0)</f>
        <v>61</v>
      </c>
      <c r="E51" s="22" t="str">
        <f>VLOOKUP(A51,[1]Общий!$E:$AM,20,0)</f>
        <v>Чемпионат Сибирского федерального округа</v>
      </c>
      <c r="F51" s="39" t="str">
        <f>VLOOKUP(A51,[1]Общий!$E:$AM,21,0)</f>
        <v xml:space="preserve">Дистанция-пешеходная;
дистанция-пешеходная-связка;
дистанция-пешеходная-группа </v>
      </c>
      <c r="G51" s="23">
        <f>VLOOKUP(A51,[1]Общий!$E:$AM,22,0)</f>
        <v>0</v>
      </c>
      <c r="H51" s="23" t="str">
        <f>VLOOKUP(A51,[1]Общий!$E:$AM,23,0)</f>
        <v>Мужчины, женщины</v>
      </c>
      <c r="I51" s="7" t="str">
        <f>VLOOKUP(A51,[1]Общий!$E:$AM,24,0)</f>
        <v>22 и старше</v>
      </c>
      <c r="J51" s="7">
        <f>VLOOKUP(A51,[1]Общий!$E:$AM,25,0)</f>
        <v>46155</v>
      </c>
      <c r="K51" s="34">
        <f>VLOOKUP(A51,[1]Общий!$E:$AM,26,0)</f>
        <v>46159</v>
      </c>
      <c r="L51" s="35" t="str">
        <f>VLOOKUP(A51,[1]Общий!$E:$AM,27,0)</f>
        <v>Россия</v>
      </c>
      <c r="M51" s="31" t="str">
        <f>VLOOKUP(A51,[1]Общий!$E:$AM,28,0)</f>
        <v>Омская область, г.Омск</v>
      </c>
    </row>
    <row r="52" spans="1:13" s="3" customFormat="1" ht="38.25" x14ac:dyDescent="0.2">
      <c r="A52" s="57">
        <v>38984</v>
      </c>
      <c r="B52" s="45" t="str">
        <f>VLOOKUP(A52,[1]Общий!$E:$AM,2,0)</f>
        <v>2084550018046063</v>
      </c>
      <c r="C52" s="21" t="str">
        <f>VLOOKUP(A52,[1]Общий!$E:$AM,18,0)</f>
        <v>СибФО</v>
      </c>
      <c r="D52" s="11">
        <f>VLOOKUP(A52,[1]Общий!$E:$AM,19,0)</f>
        <v>62</v>
      </c>
      <c r="E52" s="22" t="str">
        <f>VLOOKUP(A52,[1]Общий!$E:$AM,20,0)</f>
        <v>Первенство Сибирского федерального округа</v>
      </c>
      <c r="F52" s="39" t="str">
        <f>VLOOKUP(A52,[1]Общий!$E:$AM,21,0)</f>
        <v xml:space="preserve">Дистанция-пешеходная;
дистанция-пешеходная-связка;
дистанция-пешеходная-группа </v>
      </c>
      <c r="G52" s="23">
        <f>VLOOKUP(A52,[1]Общий!$E:$AM,22,0)</f>
        <v>0</v>
      </c>
      <c r="H52" s="23" t="str">
        <f>VLOOKUP(A52,[1]Общий!$E:$AM,23,0)</f>
        <v>Юниоры, юниорки</v>
      </c>
      <c r="I52" s="7" t="str">
        <f>VLOOKUP(A52,[1]Общий!$E:$AM,24,0)</f>
        <v>16-21 год</v>
      </c>
      <c r="J52" s="7">
        <f>VLOOKUP(A52,[1]Общий!$E:$AM,25,0)</f>
        <v>46155</v>
      </c>
      <c r="K52" s="34">
        <f>VLOOKUP(A52,[1]Общий!$E:$AM,26,0)</f>
        <v>46159</v>
      </c>
      <c r="L52" s="35" t="str">
        <f>VLOOKUP(A52,[1]Общий!$E:$AM,27,0)</f>
        <v>Россия</v>
      </c>
      <c r="M52" s="31" t="str">
        <f>VLOOKUP(A52,[1]Общий!$E:$AM,28,0)</f>
        <v>Омская область, г.Омск</v>
      </c>
    </row>
    <row r="53" spans="1:13" s="3" customFormat="1" ht="38.25" x14ac:dyDescent="0.2">
      <c r="A53" s="57">
        <v>38985</v>
      </c>
      <c r="B53" s="45" t="str">
        <f>VLOOKUP(A53,[1]Общий!$E:$AM,2,0)</f>
        <v>2084550018046064</v>
      </c>
      <c r="C53" s="21" t="str">
        <f>VLOOKUP(A53,[1]Общий!$E:$AM,18,0)</f>
        <v>СибФО</v>
      </c>
      <c r="D53" s="11">
        <f>VLOOKUP(A53,[1]Общий!$E:$AM,19,0)</f>
        <v>63</v>
      </c>
      <c r="E53" s="22" t="str">
        <f>VLOOKUP(A53,[1]Общий!$E:$AM,20,0)</f>
        <v>Первенство Сибирского федерального округа</v>
      </c>
      <c r="F53" s="39" t="str">
        <f>VLOOKUP(A53,[1]Общий!$E:$AM,21,0)</f>
        <v xml:space="preserve">Дистанция-пешеходная;
дистанция-пешеходная-связка;
дистанция-пешеходная-группа </v>
      </c>
      <c r="G53" s="23">
        <f>VLOOKUP(A53,[1]Общий!$E:$AM,22,0)</f>
        <v>0</v>
      </c>
      <c r="H53" s="23" t="str">
        <f>VLOOKUP(A53,[1]Общий!$E:$AM,23,0)</f>
        <v>Юноши, девушки</v>
      </c>
      <c r="I53" s="7" t="str">
        <f>VLOOKUP(A53,[1]Общий!$E:$AM,24,0)</f>
        <v>14-15 лет</v>
      </c>
      <c r="J53" s="7">
        <f>VLOOKUP(A53,[1]Общий!$E:$AM,25,0)</f>
        <v>46155</v>
      </c>
      <c r="K53" s="34">
        <f>VLOOKUP(A53,[1]Общий!$E:$AM,26,0)</f>
        <v>46159</v>
      </c>
      <c r="L53" s="35" t="str">
        <f>VLOOKUP(A53,[1]Общий!$E:$AM,27,0)</f>
        <v>Россия</v>
      </c>
      <c r="M53" s="31" t="str">
        <f>VLOOKUP(A53,[1]Общий!$E:$AM,28,0)</f>
        <v>Омская область, г.Омск</v>
      </c>
    </row>
    <row r="54" spans="1:13" s="3" customFormat="1" ht="38.25" x14ac:dyDescent="0.2">
      <c r="A54" s="57">
        <v>38986</v>
      </c>
      <c r="B54" s="45" t="str">
        <f>VLOOKUP(A54,[1]Общий!$E:$AM,2,0)</f>
        <v>2084550018046065</v>
      </c>
      <c r="C54" s="21" t="str">
        <f>VLOOKUP(A54,[1]Общий!$E:$AM,18,0)</f>
        <v>СибФО</v>
      </c>
      <c r="D54" s="11">
        <f>VLOOKUP(A54,[1]Общий!$E:$AM,19,0)</f>
        <v>64</v>
      </c>
      <c r="E54" s="22" t="str">
        <f>VLOOKUP(A54,[1]Общий!$E:$AM,20,0)</f>
        <v>Первенство Сибирского федерального округа</v>
      </c>
      <c r="F54" s="39" t="str">
        <f>VLOOKUP(A54,[1]Общий!$E:$AM,21,0)</f>
        <v xml:space="preserve">Дистанция-пешеходная;
дистанция-пешеходная-связка;
дистанция-пешеходная-группа </v>
      </c>
      <c r="G54" s="23">
        <f>VLOOKUP(A54,[1]Общий!$E:$AM,22,0)</f>
        <v>0</v>
      </c>
      <c r="H54" s="23" t="str">
        <f>VLOOKUP(A54,[1]Общий!$E:$AM,23,0)</f>
        <v>Мальчики, девочки</v>
      </c>
      <c r="I54" s="7" t="str">
        <f>VLOOKUP(A54,[1]Общий!$E:$AM,24,0)</f>
        <v>8-13 лет</v>
      </c>
      <c r="J54" s="7">
        <f>VLOOKUP(A54,[1]Общий!$E:$AM,25,0)</f>
        <v>46155</v>
      </c>
      <c r="K54" s="34">
        <f>VLOOKUP(A54,[1]Общий!$E:$AM,26,0)</f>
        <v>46159</v>
      </c>
      <c r="L54" s="35" t="str">
        <f>VLOOKUP(A54,[1]Общий!$E:$AM,27,0)</f>
        <v>Россия</v>
      </c>
      <c r="M54" s="31" t="str">
        <f>VLOOKUP(A54,[1]Общий!$E:$AM,28,0)</f>
        <v>Омская область, г.Омск</v>
      </c>
    </row>
    <row r="55" spans="1:13" s="3" customFormat="1" ht="63.75" x14ac:dyDescent="0.2">
      <c r="A55" s="57">
        <v>38885</v>
      </c>
      <c r="B55" s="45" t="str">
        <f>VLOOKUP(A55,[1]Общий!$E:$AM,2,0)</f>
        <v>2084500017046024</v>
      </c>
      <c r="C55" s="21" t="str">
        <f>VLOOKUP(A55,[1]Общий!$E:$AM,18,0)</f>
        <v>ЦФО</v>
      </c>
      <c r="D55" s="11">
        <f>VLOOKUP(A55,[1]Общий!$E:$AM,19,0)</f>
        <v>65</v>
      </c>
      <c r="E55" s="22" t="str">
        <f>VLOOKUP(A55,[1]Общий!$E:$AM,20,0)</f>
        <v>Чемпионат Центрального федерального округа</v>
      </c>
      <c r="F55" s="39" t="str">
        <f>VLOOKUP(A55,[1]Общий!$E:$AM,21,0)</f>
        <v xml:space="preserve">Дистанция-водная-каяк;
дистанция-водная-байдарка;
дистанция-водная-катамаран 2;
дистанция-водная-катамаран 4;
дистанция-водная-командная гонка </v>
      </c>
      <c r="G55" s="23">
        <f>VLOOKUP(A55,[1]Общий!$E:$AM,22,0)</f>
        <v>0</v>
      </c>
      <c r="H55" s="23" t="str">
        <f>VLOOKUP(A55,[1]Общий!$E:$AM,23,0)</f>
        <v>Мужчины, женщины</v>
      </c>
      <c r="I55" s="7" t="str">
        <f>VLOOKUP(A55,[1]Общий!$E:$AM,24,0)</f>
        <v>22 и старше</v>
      </c>
      <c r="J55" s="7">
        <f>VLOOKUP(A55,[1]Общий!$E:$AM,25,0)</f>
        <v>46157</v>
      </c>
      <c r="K55" s="34">
        <f>VLOOKUP(A55,[1]Общий!$E:$AM,26,0)</f>
        <v>46159</v>
      </c>
      <c r="L55" s="35" t="str">
        <f>VLOOKUP(A55,[1]Общий!$E:$AM,27,0)</f>
        <v>Россия</v>
      </c>
      <c r="M55" s="31" t="str">
        <f>VLOOKUP(A55,[1]Общий!$E:$AM,28,0)</f>
        <v>Московская область, с.Царево</v>
      </c>
    </row>
    <row r="56" spans="1:13" s="2" customFormat="1" ht="25.5" x14ac:dyDescent="0.2">
      <c r="A56" s="57">
        <v>39301</v>
      </c>
      <c r="B56" s="45" t="str">
        <f>VLOOKUP(A56,[1]Общий!$E:$AM,2,0)</f>
        <v>2084260023046084</v>
      </c>
      <c r="C56" s="21" t="str">
        <f>VLOOKUP(A56,[1]Общий!$E:$AM,18,0)</f>
        <v>СКФО</v>
      </c>
      <c r="D56" s="11">
        <f>VLOOKUP(A56,[1]Общий!$E:$AM,19,0)</f>
        <v>66</v>
      </c>
      <c r="E56" s="22" t="str">
        <f>VLOOKUP(A56,[1]Общий!$E:$AM,20,0)</f>
        <v>Межрегиональные соревнования</v>
      </c>
      <c r="F56" s="39" t="str">
        <f>VLOOKUP(A56,[1]Общий!$E:$AM,21,0)</f>
        <v>Северная ходьба</v>
      </c>
      <c r="G56" s="23">
        <f>VLOOKUP(A56,[1]Общий!$E:$AM,22,0)</f>
        <v>0</v>
      </c>
      <c r="H56" s="23" t="str">
        <f>VLOOKUP(A56,[1]Общий!$E:$AM,23,0)</f>
        <v>Мужчины, женщины</v>
      </c>
      <c r="I56" s="7" t="str">
        <f>VLOOKUP(A56,[1]Общий!$E:$AM,24,0)</f>
        <v>18 и старше</v>
      </c>
      <c r="J56" s="7">
        <f>VLOOKUP(A56,[1]Общий!$E:$AM,25,0)</f>
        <v>46157</v>
      </c>
      <c r="K56" s="34">
        <f>VLOOKUP(A56,[1]Общий!$E:$AM,26,0)</f>
        <v>46159</v>
      </c>
      <c r="L56" s="35" t="str">
        <f>VLOOKUP(A56,[1]Общий!$E:$AM,27,0)</f>
        <v>Россия</v>
      </c>
      <c r="M56" s="31" t="str">
        <f>VLOOKUP(A56,[1]Общий!$E:$AM,28,0)</f>
        <v>Ставропольский край, г.Ставрополь</v>
      </c>
    </row>
    <row r="57" spans="1:13" s="3" customFormat="1" ht="38.25" x14ac:dyDescent="0.2">
      <c r="A57" s="57">
        <v>38987</v>
      </c>
      <c r="B57" s="45" t="str">
        <f>VLOOKUP(A57,[1]Общий!$E:$AM,2,0)</f>
        <v>2084640018046066</v>
      </c>
      <c r="C57" s="21" t="str">
        <f>VLOOKUP(A57,[1]Общий!$E:$AM,18,0)</f>
        <v>ПФО</v>
      </c>
      <c r="D57" s="11">
        <f>VLOOKUP(A57,[1]Общий!$E:$AM,19,0)</f>
        <v>68</v>
      </c>
      <c r="E57" s="22" t="str">
        <f>VLOOKUP(A57,[1]Общий!$E:$AM,20,0)</f>
        <v>Первенство Приволжского федерального округа</v>
      </c>
      <c r="F57" s="39" t="str">
        <f>VLOOKUP(A57,[1]Общий!$E:$AM,21,0)</f>
        <v>Дистанция-на средствах передвижения;
дистанция-на средствах передвижения-группа</v>
      </c>
      <c r="G57" s="23" t="str">
        <f>VLOOKUP(A57,[1]Общий!$E:$AM,22,0)</f>
        <v>Вело</v>
      </c>
      <c r="H57" s="23" t="str">
        <f>VLOOKUP(A57,[1]Общий!$E:$AM,23,0)</f>
        <v>Юниоры, юниорки</v>
      </c>
      <c r="I57" s="7" t="str">
        <f>VLOOKUP(A57,[1]Общий!$E:$AM,24,0)</f>
        <v>16-21 год</v>
      </c>
      <c r="J57" s="7">
        <f>VLOOKUP(A57,[1]Общий!$E:$AM,25,0)</f>
        <v>46161</v>
      </c>
      <c r="K57" s="34">
        <f>VLOOKUP(A57,[1]Общий!$E:$AM,26,0)</f>
        <v>46165</v>
      </c>
      <c r="L57" s="35" t="str">
        <f>VLOOKUP(A57,[1]Общий!$E:$AM,27,0)</f>
        <v>Россия</v>
      </c>
      <c r="M57" s="31" t="str">
        <f>VLOOKUP(A57,[1]Общий!$E:$AM,28,0)</f>
        <v>Саратовская область, г.Хвалынск</v>
      </c>
    </row>
    <row r="58" spans="1:13" s="3" customFormat="1" ht="38.25" x14ac:dyDescent="0.2">
      <c r="A58" s="57">
        <v>38988</v>
      </c>
      <c r="B58" s="45" t="str">
        <f>VLOOKUP(A58,[1]Общий!$E:$AM,2,0)</f>
        <v>2084640018046067</v>
      </c>
      <c r="C58" s="21" t="str">
        <f>VLOOKUP(A58,[1]Общий!$E:$AM,18,0)</f>
        <v>ПФО</v>
      </c>
      <c r="D58" s="11">
        <f>VLOOKUP(A58,[1]Общий!$E:$AM,19,0)</f>
        <v>69</v>
      </c>
      <c r="E58" s="22" t="str">
        <f>VLOOKUP(A58,[1]Общий!$E:$AM,20,0)</f>
        <v>Первенство Приволжского федерального округа</v>
      </c>
      <c r="F58" s="39" t="str">
        <f>VLOOKUP(A58,[1]Общий!$E:$AM,21,0)</f>
        <v xml:space="preserve">Дистанция-водная-каяк;
дистанция-водная-катамаран 2;
дистанция-водная-командная гонка </v>
      </c>
      <c r="G58" s="23">
        <f>VLOOKUP(A58,[1]Общий!$E:$AM,22,0)</f>
        <v>0</v>
      </c>
      <c r="H58" s="23" t="str">
        <f>VLOOKUP(A58,[1]Общий!$E:$AM,23,0)</f>
        <v>Юниоры, юниорки</v>
      </c>
      <c r="I58" s="7" t="str">
        <f>VLOOKUP(A58,[1]Общий!$E:$AM,24,0)</f>
        <v>16-21 год</v>
      </c>
      <c r="J58" s="7">
        <f>VLOOKUP(A58,[1]Общий!$E:$AM,25,0)</f>
        <v>46161</v>
      </c>
      <c r="K58" s="34">
        <f>VLOOKUP(A58,[1]Общий!$E:$AM,26,0)</f>
        <v>46165</v>
      </c>
      <c r="L58" s="35" t="str">
        <f>VLOOKUP(A58,[1]Общий!$E:$AM,27,0)</f>
        <v>Россия</v>
      </c>
      <c r="M58" s="31" t="str">
        <f>VLOOKUP(A58,[1]Общий!$E:$AM,28,0)</f>
        <v>Саратовская область, г.Балаково</v>
      </c>
    </row>
    <row r="59" spans="1:13" s="3" customFormat="1" ht="38.25" x14ac:dyDescent="0.2">
      <c r="A59" s="57">
        <v>38989</v>
      </c>
      <c r="B59" s="45" t="str">
        <f>VLOOKUP(A59,[1]Общий!$E:$AM,2,0)</f>
        <v>2084640018046068</v>
      </c>
      <c r="C59" s="21" t="str">
        <f>VLOOKUP(A59,[1]Общий!$E:$AM,18,0)</f>
        <v>ПФО</v>
      </c>
      <c r="D59" s="11">
        <f>VLOOKUP(A59,[1]Общий!$E:$AM,19,0)</f>
        <v>70</v>
      </c>
      <c r="E59" s="22" t="str">
        <f>VLOOKUP(A59,[1]Общий!$E:$AM,20,0)</f>
        <v>Первенство Приволжского федерального округа</v>
      </c>
      <c r="F59" s="39" t="str">
        <f>VLOOKUP(A59,[1]Общий!$E:$AM,21,0)</f>
        <v xml:space="preserve">Дистанция-пешеходная;
дистанция-пешеходная-связка;
дистанция-пешеходная-группа </v>
      </c>
      <c r="G59" s="23">
        <f>VLOOKUP(A59,[1]Общий!$E:$AM,22,0)</f>
        <v>0</v>
      </c>
      <c r="H59" s="23" t="str">
        <f>VLOOKUP(A59,[1]Общий!$E:$AM,23,0)</f>
        <v>Юниоры, юниорки</v>
      </c>
      <c r="I59" s="7" t="str">
        <f>VLOOKUP(A59,[1]Общий!$E:$AM,24,0)</f>
        <v>16-21 год</v>
      </c>
      <c r="J59" s="7">
        <f>VLOOKUP(A59,[1]Общий!$E:$AM,25,0)</f>
        <v>46161</v>
      </c>
      <c r="K59" s="34">
        <f>VLOOKUP(A59,[1]Общий!$E:$AM,26,0)</f>
        <v>46165</v>
      </c>
      <c r="L59" s="35" t="str">
        <f>VLOOKUP(A59,[1]Общий!$E:$AM,27,0)</f>
        <v>Россия</v>
      </c>
      <c r="M59" s="31" t="str">
        <f>VLOOKUP(A59,[1]Общий!$E:$AM,28,0)</f>
        <v>Саратовская область, г.Хвалынск</v>
      </c>
    </row>
    <row r="60" spans="1:13" s="3" customFormat="1" ht="25.5" x14ac:dyDescent="0.2">
      <c r="A60" s="57">
        <v>38888</v>
      </c>
      <c r="B60" s="45" t="str">
        <f>VLOOKUP(A60,[1]Общий!$E:$AM,2,0)</f>
        <v>2084770017046025</v>
      </c>
      <c r="C60" s="21" t="str">
        <f>VLOOKUP(A60,[1]Общий!$E:$AM,18,0)</f>
        <v>ЦФО</v>
      </c>
      <c r="D60" s="11">
        <f>VLOOKUP(A60,[1]Общий!$E:$AM,19,0)</f>
        <v>73</v>
      </c>
      <c r="E60" s="22" t="str">
        <f>VLOOKUP(A60,[1]Общий!$E:$AM,20,0)</f>
        <v>Чемпионат Центрального федерального округа</v>
      </c>
      <c r="F60" s="39" t="str">
        <f>VLOOKUP(A60,[1]Общий!$E:$AM,21,0)</f>
        <v>Северная ходьба</v>
      </c>
      <c r="G60" s="23">
        <f>VLOOKUP(A60,[1]Общий!$E:$AM,22,0)</f>
        <v>0</v>
      </c>
      <c r="H60" s="23" t="str">
        <f>VLOOKUP(A60,[1]Общий!$E:$AM,23,0)</f>
        <v>Мужчины, женщины</v>
      </c>
      <c r="I60" s="7" t="str">
        <f>VLOOKUP(A60,[1]Общий!$E:$AM,24,0)</f>
        <v>18 и старше</v>
      </c>
      <c r="J60" s="7">
        <f>VLOOKUP(A60,[1]Общий!$E:$AM,25,0)</f>
        <v>46184</v>
      </c>
      <c r="K60" s="34">
        <f>VLOOKUP(A60,[1]Общий!$E:$AM,26,0)</f>
        <v>46185</v>
      </c>
      <c r="L60" s="35" t="str">
        <f>VLOOKUP(A60,[1]Общий!$E:$AM,27,0)</f>
        <v>Россия</v>
      </c>
      <c r="M60" s="31" t="str">
        <f>VLOOKUP(A60,[1]Общий!$E:$AM,28,0)</f>
        <v>г.Москва</v>
      </c>
    </row>
    <row r="61" spans="1:13" s="3" customFormat="1" ht="25.5" x14ac:dyDescent="0.2">
      <c r="A61" s="57">
        <v>38889</v>
      </c>
      <c r="B61" s="45" t="str">
        <f>VLOOKUP(A61,[1]Общий!$E:$AM,2,0)</f>
        <v>2084540017046026</v>
      </c>
      <c r="C61" s="21" t="str">
        <f>VLOOKUP(A61,[1]Общий!$E:$AM,18,0)</f>
        <v>СибФО</v>
      </c>
      <c r="D61" s="11">
        <f>VLOOKUP(A61,[1]Общий!$E:$AM,19,0)</f>
        <v>74</v>
      </c>
      <c r="E61" s="22" t="str">
        <f>VLOOKUP(A61,[1]Общий!$E:$AM,20,0)</f>
        <v>Чемпионат Сибирского федерального округа</v>
      </c>
      <c r="F61" s="39" t="str">
        <f>VLOOKUP(A61,[1]Общий!$E:$AM,21,0)</f>
        <v>Дистанция-парусная</v>
      </c>
      <c r="G61" s="23">
        <f>VLOOKUP(A61,[1]Общий!$E:$AM,22,0)</f>
        <v>0</v>
      </c>
      <c r="H61" s="23" t="str">
        <f>VLOOKUP(A61,[1]Общий!$E:$AM,23,0)</f>
        <v>Мужчины, женщины</v>
      </c>
      <c r="I61" s="7" t="str">
        <f>VLOOKUP(A61,[1]Общий!$E:$AM,24,0)</f>
        <v>22 и старше</v>
      </c>
      <c r="J61" s="7">
        <f>VLOOKUP(A61,[1]Общий!$E:$AM,25,0)</f>
        <v>46184</v>
      </c>
      <c r="K61" s="34">
        <f>VLOOKUP(A61,[1]Общий!$E:$AM,26,0)</f>
        <v>46187</v>
      </c>
      <c r="L61" s="35" t="str">
        <f>VLOOKUP(A61,[1]Общий!$E:$AM,27,0)</f>
        <v>Россия</v>
      </c>
      <c r="M61" s="31" t="str">
        <f>VLOOKUP(A61,[1]Общий!$E:$AM,28,0)</f>
        <v>Новосибирская область, г.Новосибирск</v>
      </c>
    </row>
    <row r="62" spans="1:13" ht="38.25" x14ac:dyDescent="0.2">
      <c r="A62" s="57">
        <v>39305</v>
      </c>
      <c r="B62" s="45" t="str">
        <f>VLOOKUP(A62,[1]Общий!$E:$AM,2,0)</f>
        <v>2084490023046085</v>
      </c>
      <c r="C62" s="21" t="str">
        <f>VLOOKUP(A62,[1]Общий!$E:$AM,18,0)</f>
        <v>ДВФО</v>
      </c>
      <c r="D62" s="11">
        <f>VLOOKUP(A62,[1]Общий!$E:$AM,19,0)</f>
        <v>75</v>
      </c>
      <c r="E62" s="22" t="str">
        <f>VLOOKUP(A62,[1]Общий!$E:$AM,20,0)</f>
        <v>Межрегиональные соревнования</v>
      </c>
      <c r="F62" s="39" t="str">
        <f>VLOOKUP(A62,[1]Общий!$E:$AM,21,0)</f>
        <v xml:space="preserve">Дистанция-водная-каяк;
дистанция-водная-катамаран 2;
дистанция-водная-командная гонка </v>
      </c>
      <c r="G62" s="23">
        <f>VLOOKUP(A62,[1]Общий!$E:$AM,22,0)</f>
        <v>0</v>
      </c>
      <c r="H62" s="23" t="str">
        <f>VLOOKUP(A62,[1]Общий!$E:$AM,23,0)</f>
        <v>Мужчины, женщины</v>
      </c>
      <c r="I62" s="7" t="str">
        <f>VLOOKUP(A62,[1]Общий!$E:$AM,24,0)</f>
        <v>22 и старше</v>
      </c>
      <c r="J62" s="7">
        <f>VLOOKUP(A62,[1]Общий!$E:$AM,25,0)</f>
        <v>46184</v>
      </c>
      <c r="K62" s="34">
        <f>VLOOKUP(A62,[1]Общий!$E:$AM,26,0)</f>
        <v>46188</v>
      </c>
      <c r="L62" s="35" t="str">
        <f>VLOOKUP(A62,[1]Общий!$E:$AM,27,0)</f>
        <v>Россия</v>
      </c>
      <c r="M62" s="31" t="str">
        <f>VLOOKUP(A62,[1]Общий!$E:$AM,28,0)</f>
        <v>Магаданская область, г.Магадан</v>
      </c>
    </row>
    <row r="63" spans="1:13" s="3" customFormat="1" ht="25.5" x14ac:dyDescent="0.2">
      <c r="A63" s="57">
        <v>38827</v>
      </c>
      <c r="B63" s="45" t="str">
        <f>VLOOKUP(A63,[1]Общий!$E:$AM,2,0)</f>
        <v>2084770020045966</v>
      </c>
      <c r="C63" s="21" t="str">
        <f>VLOOKUP(A63,[1]Общий!$E:$AM,18,0)</f>
        <v>ЦФО</v>
      </c>
      <c r="D63" s="11">
        <f>VLOOKUP(A63,[1]Общий!$E:$AM,19,0)</f>
        <v>76</v>
      </c>
      <c r="E63" s="22" t="str">
        <f>VLOOKUP(A63,[1]Общий!$E:$AM,20,0)</f>
        <v>Кубок России</v>
      </c>
      <c r="F63" s="39" t="str">
        <f>VLOOKUP(A63,[1]Общий!$E:$AM,21,0)</f>
        <v>Северная ходьба</v>
      </c>
      <c r="G63" s="23">
        <f>VLOOKUP(A63,[1]Общий!$E:$AM,22,0)</f>
        <v>0</v>
      </c>
      <c r="H63" s="23" t="str">
        <f>VLOOKUP(A63,[1]Общий!$E:$AM,23,0)</f>
        <v>Мужчины, женщины</v>
      </c>
      <c r="I63" s="7" t="str">
        <f>VLOOKUP(A63,[1]Общий!$E:$AM,24,0)</f>
        <v>18 и старше</v>
      </c>
      <c r="J63" s="7">
        <f>VLOOKUP(A63,[1]Общий!$E:$AM,25,0)</f>
        <v>46185</v>
      </c>
      <c r="K63" s="34">
        <f>VLOOKUP(A63,[1]Общий!$E:$AM,26,0)</f>
        <v>46187</v>
      </c>
      <c r="L63" s="35" t="str">
        <f>VLOOKUP(A63,[1]Общий!$E:$AM,27,0)</f>
        <v>Россия</v>
      </c>
      <c r="M63" s="31" t="str">
        <f>VLOOKUP(A63,[1]Общий!$E:$AM,28,0)</f>
        <v>г.Москва</v>
      </c>
    </row>
    <row r="64" spans="1:13" ht="51" x14ac:dyDescent="0.2">
      <c r="A64" s="57">
        <v>38890</v>
      </c>
      <c r="B64" s="45" t="str">
        <f>VLOOKUP(A64,[1]Общий!$E:$AM,2,0)</f>
        <v>2084420017046027</v>
      </c>
      <c r="C64" s="21" t="str">
        <f>VLOOKUP(A64,[1]Общий!$E:$AM,18,0)</f>
        <v>СибФО</v>
      </c>
      <c r="D64" s="11">
        <f>VLOOKUP(A64,[1]Общий!$E:$AM,19,0)</f>
        <v>77</v>
      </c>
      <c r="E64" s="22" t="str">
        <f>VLOOKUP(A64,[1]Общий!$E:$AM,20,0)</f>
        <v>Чемпионат Сибирского федерального округа</v>
      </c>
      <c r="F64" s="39" t="str">
        <f>VLOOKUP(A64,[1]Общий!$E:$AM,21,0)</f>
        <v xml:space="preserve">Дистанция-водная-каяк;
дистанция-водная-катамаран 2;
дистанция-водная-катамаран 4;
дистанция-водная-командная гонка </v>
      </c>
      <c r="G64" s="23">
        <f>VLOOKUP(A64,[1]Общий!$E:$AM,22,0)</f>
        <v>0</v>
      </c>
      <c r="H64" s="23" t="str">
        <f>VLOOKUP(A64,[1]Общий!$E:$AM,23,0)</f>
        <v>Мужчины, женщины</v>
      </c>
      <c r="I64" s="7" t="str">
        <f>VLOOKUP(A64,[1]Общий!$E:$AM,24,0)</f>
        <v>22 и старше</v>
      </c>
      <c r="J64" s="7">
        <f>VLOOKUP(A64,[1]Общий!$E:$AM,25,0)</f>
        <v>46191</v>
      </c>
      <c r="K64" s="34">
        <f>VLOOKUP(A64,[1]Общий!$E:$AM,26,0)</f>
        <v>46195</v>
      </c>
      <c r="L64" s="35" t="str">
        <f>VLOOKUP(A64,[1]Общий!$E:$AM,27,0)</f>
        <v>Россия</v>
      </c>
      <c r="M64" s="31" t="str">
        <f>VLOOKUP(A64,[1]Общий!$E:$AM,28,0)</f>
        <v>Кемеровская область – Кузбасс, п.Амзас</v>
      </c>
    </row>
    <row r="65" spans="1:13" s="4" customFormat="1" ht="25.5" x14ac:dyDescent="0.2">
      <c r="A65" s="57">
        <v>38962</v>
      </c>
      <c r="B65" s="45" t="str">
        <f>VLOOKUP(A65,[1]Общий!$E:$AM,2,0)</f>
        <v>2084160017046028</v>
      </c>
      <c r="C65" s="21" t="str">
        <f>VLOOKUP(A65,[1]Общий!$E:$AM,18,0)</f>
        <v>ПФО</v>
      </c>
      <c r="D65" s="11">
        <f>VLOOKUP(A65,[1]Общий!$E:$AM,19,0)</f>
        <v>79</v>
      </c>
      <c r="E65" s="22" t="str">
        <f>VLOOKUP(A65,[1]Общий!$E:$AM,20,0)</f>
        <v>Чемпионат Приволжского федерального округа</v>
      </c>
      <c r="F65" s="39" t="str">
        <f>VLOOKUP(A65,[1]Общий!$E:$AM,21,0)</f>
        <v>Северная ходьба</v>
      </c>
      <c r="G65" s="23">
        <f>VLOOKUP(A65,[1]Общий!$E:$AM,22,0)</f>
        <v>0</v>
      </c>
      <c r="H65" s="23" t="str">
        <f>VLOOKUP(A65,[1]Общий!$E:$AM,23,0)</f>
        <v>Мужчины, женщины</v>
      </c>
      <c r="I65" s="7" t="str">
        <f>VLOOKUP(A65,[1]Общий!$E:$AM,24,0)</f>
        <v>18 и старше</v>
      </c>
      <c r="J65" s="7">
        <f>VLOOKUP(A65,[1]Общий!$E:$AM,25,0)</f>
        <v>46199</v>
      </c>
      <c r="K65" s="34">
        <f>VLOOKUP(A65,[1]Общий!$E:$AM,26,0)</f>
        <v>46201</v>
      </c>
      <c r="L65" s="35" t="str">
        <f>VLOOKUP(A65,[1]Общий!$E:$AM,27,0)</f>
        <v>Россия</v>
      </c>
      <c r="M65" s="31" t="str">
        <f>VLOOKUP(A65,[1]Общий!$E:$AM,28,0)</f>
        <v>Республика Татарстан, г.Казань</v>
      </c>
    </row>
    <row r="66" spans="1:13" ht="38.25" x14ac:dyDescent="0.2">
      <c r="A66" s="57">
        <v>38803</v>
      </c>
      <c r="B66" s="45" t="str">
        <f>VLOOKUP(A66,[1]Общий!$E:$AM,2,0)</f>
        <v>2084740019045950</v>
      </c>
      <c r="C66" s="21" t="str">
        <f>VLOOKUP(A66,[1]Общий!$E:$AM,18,0)</f>
        <v>УрФО</v>
      </c>
      <c r="D66" s="11">
        <f>VLOOKUP(A66,[1]Общий!$E:$AM,19,0)</f>
        <v>80</v>
      </c>
      <c r="E66" s="22" t="str">
        <f>VLOOKUP(A66,[1]Общий!$E:$AM,20,0)</f>
        <v>Чемпионат России</v>
      </c>
      <c r="F66" s="39" t="str">
        <f>VLOOKUP(A66,[1]Общий!$E:$AM,21,0)</f>
        <v>Дистанция-спелео;
дистанция-спелео-связка;
дистанция-спелео-группа</v>
      </c>
      <c r="G66" s="23">
        <f>VLOOKUP(A66,[1]Общий!$E:$AM,22,0)</f>
        <v>0</v>
      </c>
      <c r="H66" s="23" t="str">
        <f>VLOOKUP(A66,[1]Общий!$E:$AM,23,0)</f>
        <v>Мужчины, женщины</v>
      </c>
      <c r="I66" s="7" t="str">
        <f>VLOOKUP(A66,[1]Общий!$E:$AM,24,0)</f>
        <v>22 и старше</v>
      </c>
      <c r="J66" s="7">
        <f>VLOOKUP(A66,[1]Общий!$E:$AM,25,0)</f>
        <v>46201</v>
      </c>
      <c r="K66" s="34">
        <f>VLOOKUP(A66,[1]Общий!$E:$AM,26,0)</f>
        <v>46206</v>
      </c>
      <c r="L66" s="35" t="str">
        <f>VLOOKUP(A66,[1]Общий!$E:$AM,27,0)</f>
        <v>Россия</v>
      </c>
      <c r="M66" s="31" t="str">
        <f>VLOOKUP(A66,[1]Общий!$E:$AM,28,0)</f>
        <v>Челябинская область, п.Аракуль</v>
      </c>
    </row>
    <row r="67" spans="1:13" ht="38.25" x14ac:dyDescent="0.2">
      <c r="A67" s="57">
        <v>38828</v>
      </c>
      <c r="B67" s="45" t="str">
        <f>VLOOKUP(A67,[1]Общий!$E:$AM,2,0)</f>
        <v>2084500020045967</v>
      </c>
      <c r="C67" s="21" t="str">
        <f>VLOOKUP(A67,[1]Общий!$E:$AM,18,0)</f>
        <v>ЦФО</v>
      </c>
      <c r="D67" s="11">
        <f>VLOOKUP(A67,[1]Общий!$E:$AM,19,0)</f>
        <v>81</v>
      </c>
      <c r="E67" s="22" t="str">
        <f>VLOOKUP(A67,[1]Общий!$E:$AM,20,0)</f>
        <v>Кубок России</v>
      </c>
      <c r="F67" s="39" t="str">
        <f>VLOOKUP(A67,[1]Общий!$E:$AM,21,0)</f>
        <v xml:space="preserve">Дистанция-пешеходная;
дистанция-пешеходная-связка;
дистанция-пешеходная-группа </v>
      </c>
      <c r="G67" s="23">
        <f>VLOOKUP(A67,[1]Общий!$E:$AM,22,0)</f>
        <v>0</v>
      </c>
      <c r="H67" s="23" t="str">
        <f>VLOOKUP(A67,[1]Общий!$E:$AM,23,0)</f>
        <v>Мужчины, женщины</v>
      </c>
      <c r="I67" s="7" t="str">
        <f>VLOOKUP(A67,[1]Общий!$E:$AM,24,0)</f>
        <v>22 и старше</v>
      </c>
      <c r="J67" s="7">
        <f>VLOOKUP(A67,[1]Общий!$E:$AM,25,0)</f>
        <v>46204</v>
      </c>
      <c r="K67" s="34">
        <f>VLOOKUP(A67,[1]Общий!$E:$AM,26,0)</f>
        <v>46209</v>
      </c>
      <c r="L67" s="35" t="str">
        <f>VLOOKUP(A67,[1]Общий!$E:$AM,27,0)</f>
        <v>Россия</v>
      </c>
      <c r="M67" s="31" t="str">
        <f>VLOOKUP(A67,[1]Общий!$E:$AM,28,0)</f>
        <v>Московская область, пгт.им.Цюрупы</v>
      </c>
    </row>
    <row r="68" spans="1:13" ht="38.25" x14ac:dyDescent="0.2">
      <c r="A68" s="57">
        <v>38854</v>
      </c>
      <c r="B68" s="45" t="str">
        <f>VLOOKUP(A68,[1]Общий!$E:$AM,2,0)</f>
        <v>2084500021045994</v>
      </c>
      <c r="C68" s="21" t="str">
        <f>VLOOKUP(A68,[1]Общий!$E:$AM,18,0)</f>
        <v>ЦФО</v>
      </c>
      <c r="D68" s="11">
        <f>VLOOKUP(A68,[1]Общий!$E:$AM,19,0)</f>
        <v>82</v>
      </c>
      <c r="E68" s="22" t="str">
        <f>VLOOKUP(A68,[1]Общий!$E:$AM,20,0)</f>
        <v>Всероссийские соревнования</v>
      </c>
      <c r="F68" s="39" t="str">
        <f>VLOOKUP(A68,[1]Общий!$E:$AM,21,0)</f>
        <v xml:space="preserve">Дистанция-пешеходная;
дистанция-пешеходная-связка;
дистанция-пешеходная-группа </v>
      </c>
      <c r="G68" s="23">
        <f>VLOOKUP(A68,[1]Общий!$E:$AM,22,0)</f>
        <v>0</v>
      </c>
      <c r="H68" s="23" t="str">
        <f>VLOOKUP(A68,[1]Общий!$E:$AM,23,0)</f>
        <v>Юниоры, юниорки</v>
      </c>
      <c r="I68" s="7" t="str">
        <f>VLOOKUP(A68,[1]Общий!$E:$AM,24,0)</f>
        <v>16-21 год</v>
      </c>
      <c r="J68" s="7">
        <f>VLOOKUP(A68,[1]Общий!$E:$AM,25,0)</f>
        <v>46204</v>
      </c>
      <c r="K68" s="34">
        <f>VLOOKUP(A68,[1]Общий!$E:$AM,26,0)</f>
        <v>46209</v>
      </c>
      <c r="L68" s="35" t="str">
        <f>VLOOKUP(A68,[1]Общий!$E:$AM,27,0)</f>
        <v>Россия</v>
      </c>
      <c r="M68" s="31" t="str">
        <f>VLOOKUP(A68,[1]Общий!$E:$AM,28,0)</f>
        <v>Московская область, пгт.им.Цюрупы</v>
      </c>
    </row>
    <row r="69" spans="1:13" ht="38.25" x14ac:dyDescent="0.2">
      <c r="A69" s="57">
        <v>38855</v>
      </c>
      <c r="B69" s="45" t="str">
        <f>VLOOKUP(A69,[1]Общий!$E:$AM,2,0)</f>
        <v>2084500021045995</v>
      </c>
      <c r="C69" s="21" t="str">
        <f>VLOOKUP(A69,[1]Общий!$E:$AM,18,0)</f>
        <v>ЦФО</v>
      </c>
      <c r="D69" s="11">
        <f>VLOOKUP(A69,[1]Общий!$E:$AM,19,0)</f>
        <v>83</v>
      </c>
      <c r="E69" s="22" t="str">
        <f>VLOOKUP(A69,[1]Общий!$E:$AM,20,0)</f>
        <v>Всероссийские соревнования</v>
      </c>
      <c r="F69" s="39" t="str">
        <f>VLOOKUP(A69,[1]Общий!$E:$AM,21,0)</f>
        <v xml:space="preserve">Дистанция-пешеходная;
дистанция-пешеходная-связка;
дистанция-пешеходная-группа </v>
      </c>
      <c r="G69" s="23">
        <f>VLOOKUP(A69,[1]Общий!$E:$AM,22,0)</f>
        <v>0</v>
      </c>
      <c r="H69" s="23" t="str">
        <f>VLOOKUP(A69,[1]Общий!$E:$AM,23,0)</f>
        <v>Юноши, девушки</v>
      </c>
      <c r="I69" s="7" t="str">
        <f>VLOOKUP(A69,[1]Общий!$E:$AM,24,0)</f>
        <v>14-15 лет</v>
      </c>
      <c r="J69" s="7">
        <f>VLOOKUP(A69,[1]Общий!$E:$AM,25,0)</f>
        <v>46204</v>
      </c>
      <c r="K69" s="34">
        <f>VLOOKUP(A69,[1]Общий!$E:$AM,26,0)</f>
        <v>46209</v>
      </c>
      <c r="L69" s="35" t="str">
        <f>VLOOKUP(A69,[1]Общий!$E:$AM,27,0)</f>
        <v>Россия</v>
      </c>
      <c r="M69" s="31" t="str">
        <f>VLOOKUP(A69,[1]Общий!$E:$AM,28,0)</f>
        <v>Московская область, пгт.им.Цюрупы</v>
      </c>
    </row>
    <row r="70" spans="1:13" ht="38.25" x14ac:dyDescent="0.2">
      <c r="A70" s="57">
        <v>38836</v>
      </c>
      <c r="B70" s="45" t="str">
        <f>VLOOKUP(A70,[1]Общий!$E:$AM,2,0)</f>
        <v>2084740022045973</v>
      </c>
      <c r="C70" s="21" t="str">
        <f>VLOOKUP(A70,[1]Общий!$E:$AM,18,0)</f>
        <v>УрФО</v>
      </c>
      <c r="D70" s="11">
        <f>VLOOKUP(A70,[1]Общий!$E:$AM,19,0)</f>
        <v>84</v>
      </c>
      <c r="E70" s="22" t="str">
        <f>VLOOKUP(A70,[1]Общий!$E:$AM,20,0)</f>
        <v>Первенство России</v>
      </c>
      <c r="F70" s="39" t="str">
        <f>VLOOKUP(A70,[1]Общий!$E:$AM,21,0)</f>
        <v>Дистанция-спелео;
дистанция-спелео-связка;
дистанция-спелео-группа</v>
      </c>
      <c r="G70" s="23">
        <f>VLOOKUP(A70,[1]Общий!$E:$AM,22,0)</f>
        <v>0</v>
      </c>
      <c r="H70" s="23" t="str">
        <f>VLOOKUP(A70,[1]Общий!$E:$AM,23,0)</f>
        <v>Юниоры, юниорки</v>
      </c>
      <c r="I70" s="7" t="str">
        <f>VLOOKUP(A70,[1]Общий!$E:$AM,24,0)</f>
        <v>16-21 год</v>
      </c>
      <c r="J70" s="7">
        <f>VLOOKUP(A70,[1]Общий!$E:$AM,25,0)</f>
        <v>46206</v>
      </c>
      <c r="K70" s="34">
        <f>VLOOKUP(A70,[1]Общий!$E:$AM,26,0)</f>
        <v>46210</v>
      </c>
      <c r="L70" s="35" t="str">
        <f>VLOOKUP(A70,[1]Общий!$E:$AM,27,0)</f>
        <v>Россия</v>
      </c>
      <c r="M70" s="31" t="str">
        <f>VLOOKUP(A70,[1]Общий!$E:$AM,28,0)</f>
        <v>Челябинская область, п.Аракуль</v>
      </c>
    </row>
    <row r="71" spans="1:13" ht="25.5" x14ac:dyDescent="0.2">
      <c r="A71" s="57">
        <v>39329</v>
      </c>
      <c r="B71" s="45" t="str">
        <f>VLOOKUP(A71,[1]Общий!$E:$AM,2,0)</f>
        <v>2084740023046086</v>
      </c>
      <c r="C71" s="21" t="str">
        <f>VLOOKUP(A71,[1]Общий!$E:$AM,18,0)</f>
        <v>УрФО</v>
      </c>
      <c r="D71" s="11">
        <f>VLOOKUP(A71,[1]Общий!$E:$AM,19,0)</f>
        <v>85</v>
      </c>
      <c r="E71" s="22" t="str">
        <f>VLOOKUP(A71,[1]Общий!$E:$AM,20,0)</f>
        <v>Межрегиональные соревнования</v>
      </c>
      <c r="F71" s="39" t="str">
        <f>VLOOKUP(A71,[1]Общий!$E:$AM,21,0)</f>
        <v>Дистанция-спелео;
дистанция-спелео-связка</v>
      </c>
      <c r="G71" s="23">
        <f>VLOOKUP(A71,[1]Общий!$E:$AM,22,0)</f>
        <v>0</v>
      </c>
      <c r="H71" s="23" t="str">
        <f>VLOOKUP(A71,[1]Общий!$E:$AM,23,0)</f>
        <v>Юноши, девушки</v>
      </c>
      <c r="I71" s="7" t="str">
        <f>VLOOKUP(A71,[1]Общий!$E:$AM,24,0)</f>
        <v>14-15 лет</v>
      </c>
      <c r="J71" s="7">
        <f>VLOOKUP(A71,[1]Общий!$E:$AM,25,0)</f>
        <v>46206</v>
      </c>
      <c r="K71" s="34">
        <f>VLOOKUP(A71,[1]Общий!$E:$AM,26,0)</f>
        <v>46210</v>
      </c>
      <c r="L71" s="35" t="str">
        <f>VLOOKUP(A71,[1]Общий!$E:$AM,27,0)</f>
        <v>Россия</v>
      </c>
      <c r="M71" s="31" t="str">
        <f>VLOOKUP(A71,[1]Общий!$E:$AM,28,0)</f>
        <v>Челябинская область, п.Аракуль</v>
      </c>
    </row>
    <row r="72" spans="1:13" ht="25.5" x14ac:dyDescent="0.2">
      <c r="A72" s="57">
        <v>38804</v>
      </c>
      <c r="B72" s="45" t="str">
        <f>VLOOKUP(A72,[1]Общий!$E:$AM,2,0)</f>
        <v>2084540019045952</v>
      </c>
      <c r="C72" s="21" t="str">
        <f>VLOOKUP(A72,[1]Общий!$E:$AM,18,0)</f>
        <v>СибФО</v>
      </c>
      <c r="D72" s="11">
        <f>VLOOKUP(A72,[1]Общий!$E:$AM,19,0)</f>
        <v>86</v>
      </c>
      <c r="E72" s="22" t="str">
        <f>VLOOKUP(A72,[1]Общий!$E:$AM,20,0)</f>
        <v>Чемпионат России</v>
      </c>
      <c r="F72" s="39" t="str">
        <f>VLOOKUP(A72,[1]Общий!$E:$AM,21,0)</f>
        <v>Дистанция-парусная</v>
      </c>
      <c r="G72" s="23">
        <f>VLOOKUP(A72,[1]Общий!$E:$AM,22,0)</f>
        <v>0</v>
      </c>
      <c r="H72" s="23" t="str">
        <f>VLOOKUP(A72,[1]Общий!$E:$AM,23,0)</f>
        <v>Мужчины, женщины</v>
      </c>
      <c r="I72" s="7" t="str">
        <f>VLOOKUP(A72,[1]Общий!$E:$AM,24,0)</f>
        <v>22 и старше</v>
      </c>
      <c r="J72" s="7">
        <f>VLOOKUP(A72,[1]Общий!$E:$AM,25,0)</f>
        <v>46216</v>
      </c>
      <c r="K72" s="34">
        <f>VLOOKUP(A72,[1]Общий!$E:$AM,26,0)</f>
        <v>46221</v>
      </c>
      <c r="L72" s="35" t="str">
        <f>VLOOKUP(A72,[1]Общий!$E:$AM,27,0)</f>
        <v>Россия</v>
      </c>
      <c r="M72" s="31" t="str">
        <f>VLOOKUP(A72,[1]Общий!$E:$AM,28,0)</f>
        <v>Новосибирская область, п.Боровое</v>
      </c>
    </row>
    <row r="73" spans="1:13" s="3" customFormat="1" ht="25.5" x14ac:dyDescent="0.2">
      <c r="A73" s="57">
        <v>38964</v>
      </c>
      <c r="B73" s="45" t="str">
        <f>VLOOKUP(A73,[1]Общий!$E:$AM,2,0)</f>
        <v>2084250017046045</v>
      </c>
      <c r="C73" s="21" t="str">
        <f>VLOOKUP(A73,[1]Общий!$E:$AM,18,0)</f>
        <v>ДВФО</v>
      </c>
      <c r="D73" s="11">
        <f>VLOOKUP(A73,[1]Общий!$E:$AM,19,0)</f>
        <v>88</v>
      </c>
      <c r="E73" s="22" t="str">
        <f>VLOOKUP(A73,[1]Общий!$E:$AM,20,0)</f>
        <v>Чемпионат Дальневосточного федерального округа</v>
      </c>
      <c r="F73" s="39" t="str">
        <f>VLOOKUP(A73,[1]Общий!$E:$AM,21,0)</f>
        <v>Дистанция-парусная</v>
      </c>
      <c r="G73" s="23">
        <f>VLOOKUP(A73,[1]Общий!$E:$AM,22,0)</f>
        <v>0</v>
      </c>
      <c r="H73" s="23" t="str">
        <f>VLOOKUP(A73,[1]Общий!$E:$AM,23,0)</f>
        <v>Мужчины, женщины</v>
      </c>
      <c r="I73" s="7" t="str">
        <f>VLOOKUP(A73,[1]Общий!$E:$AM,24,0)</f>
        <v>22 и старше</v>
      </c>
      <c r="J73" s="7">
        <f>VLOOKUP(A73,[1]Общий!$E:$AM,25,0)</f>
        <v>46236</v>
      </c>
      <c r="K73" s="34">
        <f>VLOOKUP(A73,[1]Общий!$E:$AM,26,0)</f>
        <v>46239</v>
      </c>
      <c r="L73" s="35" t="str">
        <f>VLOOKUP(A73,[1]Общий!$E:$AM,27,0)</f>
        <v>Россия</v>
      </c>
      <c r="M73" s="31" t="str">
        <f>VLOOKUP(A73,[1]Общий!$E:$AM,28,0)</f>
        <v>Приморский край, г.Владивосток</v>
      </c>
    </row>
    <row r="74" spans="1:13" ht="38.25" x14ac:dyDescent="0.2">
      <c r="A74" s="57">
        <v>38805</v>
      </c>
      <c r="B74" s="45" t="str">
        <f>VLOOKUP(A74,[1]Общий!$E:$AM,2,0)</f>
        <v>2084100019045955</v>
      </c>
      <c r="C74" s="21" t="str">
        <f>VLOOKUP(A74,[1]Общий!$E:$AM,18,0)</f>
        <v>СЗФО</v>
      </c>
      <c r="D74" s="11">
        <f>VLOOKUP(A74,[1]Общий!$E:$AM,19,0)</f>
        <v>89</v>
      </c>
      <c r="E74" s="22" t="str">
        <f>VLOOKUP(A74,[1]Общий!$E:$AM,20,0)</f>
        <v>Чемпионат России</v>
      </c>
      <c r="F74" s="39" t="str">
        <f>VLOOKUP(A74,[1]Общий!$E:$AM,21,0)</f>
        <v xml:space="preserve">Дистанция-пешеходная;
дистанция-пешеходная-связка;
дистанция-пешеходная-группа </v>
      </c>
      <c r="G74" s="23">
        <f>VLOOKUP(A74,[1]Общий!$E:$AM,22,0)</f>
        <v>0</v>
      </c>
      <c r="H74" s="23" t="str">
        <f>VLOOKUP(A74,[1]Общий!$E:$AM,23,0)</f>
        <v>Мужчины, женщины</v>
      </c>
      <c r="I74" s="7" t="str">
        <f>VLOOKUP(A74,[1]Общий!$E:$AM,24,0)</f>
        <v>22 и старше</v>
      </c>
      <c r="J74" s="7">
        <f>VLOOKUP(A74,[1]Общий!$E:$AM,25,0)</f>
        <v>46245</v>
      </c>
      <c r="K74" s="34">
        <f>VLOOKUP(A74,[1]Общий!$E:$AM,26,0)</f>
        <v>46251</v>
      </c>
      <c r="L74" s="35" t="str">
        <f>VLOOKUP(A74,[1]Общий!$E:$AM,27,0)</f>
        <v>Россия</v>
      </c>
      <c r="M74" s="31" t="str">
        <f>VLOOKUP(A74,[1]Общий!$E:$AM,28,0)</f>
        <v>Республика Карелия, г.Петрозаводск</v>
      </c>
    </row>
    <row r="75" spans="1:13" ht="25.5" x14ac:dyDescent="0.2">
      <c r="A75" s="57">
        <v>38837</v>
      </c>
      <c r="B75" s="45" t="str">
        <f>VLOOKUP(A75,[1]Общий!$E:$AM,2,0)</f>
        <v>2084120022045974</v>
      </c>
      <c r="C75" s="21" t="str">
        <f>VLOOKUP(A75,[1]Общий!$E:$AM,18,0)</f>
        <v>ПФО</v>
      </c>
      <c r="D75" s="11">
        <f>VLOOKUP(A75,[1]Общий!$E:$AM,19,0)</f>
        <v>90</v>
      </c>
      <c r="E75" s="22" t="str">
        <f>VLOOKUP(A75,[1]Общий!$E:$AM,20,0)</f>
        <v>Первенство России</v>
      </c>
      <c r="F75" s="39" t="str">
        <f>VLOOKUP(A75,[1]Общий!$E:$AM,21,0)</f>
        <v>Дистанция-на средствах передвижения</v>
      </c>
      <c r="G75" s="23" t="str">
        <f>VLOOKUP(A75,[1]Общий!$E:$AM,22,0)</f>
        <v>Кони</v>
      </c>
      <c r="H75" s="23" t="str">
        <f>VLOOKUP(A75,[1]Общий!$E:$AM,23,0)</f>
        <v>Юниоры, юниорки</v>
      </c>
      <c r="I75" s="7" t="str">
        <f>VLOOKUP(A75,[1]Общий!$E:$AM,24,0)</f>
        <v>16-21 год</v>
      </c>
      <c r="J75" s="7">
        <f>VLOOKUP(A75,[1]Общий!$E:$AM,25,0)</f>
        <v>46254</v>
      </c>
      <c r="K75" s="34">
        <f>VLOOKUP(A75,[1]Общий!$E:$AM,26,0)</f>
        <v>46258</v>
      </c>
      <c r="L75" s="35" t="str">
        <f>VLOOKUP(A75,[1]Общий!$E:$AM,27,0)</f>
        <v>Россия</v>
      </c>
      <c r="M75" s="31" t="str">
        <f>VLOOKUP(A75,[1]Общий!$E:$AM,28,0)</f>
        <v>Республика Марий Эл, д.Большой Шаплак</v>
      </c>
    </row>
    <row r="76" spans="1:13" s="3" customFormat="1" ht="25.5" x14ac:dyDescent="0.2">
      <c r="A76" s="57">
        <v>39331</v>
      </c>
      <c r="B76" s="45" t="str">
        <f>VLOOKUP(A76,[1]Общий!$E:$AM,2,0)</f>
        <v>2084120023046087</v>
      </c>
      <c r="C76" s="21" t="str">
        <f>VLOOKUP(A76,[1]Общий!$E:$AM,18,0)</f>
        <v>ПФО</v>
      </c>
      <c r="D76" s="11">
        <f>VLOOKUP(A76,[1]Общий!$E:$AM,19,0)</f>
        <v>91</v>
      </c>
      <c r="E76" s="22" t="str">
        <f>VLOOKUP(A76,[1]Общий!$E:$AM,20,0)</f>
        <v>Межрегиональные соревнования</v>
      </c>
      <c r="F76" s="39" t="str">
        <f>VLOOKUP(A76,[1]Общий!$E:$AM,21,0)</f>
        <v>Дистанция-на средствах передвижения</v>
      </c>
      <c r="G76" s="23" t="str">
        <f>VLOOKUP(A76,[1]Общий!$E:$AM,22,0)</f>
        <v>Кони</v>
      </c>
      <c r="H76" s="23" t="str">
        <f>VLOOKUP(A76,[1]Общий!$E:$AM,23,0)</f>
        <v>Юноши, девушки</v>
      </c>
      <c r="I76" s="7" t="str">
        <f>VLOOKUP(A76,[1]Общий!$E:$AM,24,0)</f>
        <v>14-15 лет</v>
      </c>
      <c r="J76" s="7">
        <f>VLOOKUP(A76,[1]Общий!$E:$AM,25,0)</f>
        <v>46254</v>
      </c>
      <c r="K76" s="34">
        <f>VLOOKUP(A76,[1]Общий!$E:$AM,26,0)</f>
        <v>46258</v>
      </c>
      <c r="L76" s="35" t="str">
        <f>VLOOKUP(A76,[1]Общий!$E:$AM,27,0)</f>
        <v>Россия</v>
      </c>
      <c r="M76" s="31" t="str">
        <f>VLOOKUP(A76,[1]Общий!$E:$AM,28,0)</f>
        <v>Республика Марий Эл, д.Большой Шаплак</v>
      </c>
    </row>
    <row r="77" spans="1:13" s="3" customFormat="1" ht="25.5" x14ac:dyDescent="0.2">
      <c r="A77" s="57">
        <v>38829</v>
      </c>
      <c r="B77" s="45" t="str">
        <f>VLOOKUP(A77,[1]Общий!$E:$AM,2,0)</f>
        <v>2084120020045968</v>
      </c>
      <c r="C77" s="21" t="str">
        <f>VLOOKUP(A77,[1]Общий!$E:$AM,18,0)</f>
        <v>ПФО</v>
      </c>
      <c r="D77" s="11">
        <f>VLOOKUP(A77,[1]Общий!$E:$AM,19,0)</f>
        <v>92</v>
      </c>
      <c r="E77" s="22" t="str">
        <f>VLOOKUP(A77,[1]Общий!$E:$AM,20,0)</f>
        <v>Кубок России</v>
      </c>
      <c r="F77" s="39" t="str">
        <f>VLOOKUP(A77,[1]Общий!$E:$AM,21,0)</f>
        <v>Дистанция-на средствах передвижения</v>
      </c>
      <c r="G77" s="23" t="str">
        <f>VLOOKUP(A77,[1]Общий!$E:$AM,22,0)</f>
        <v>Кони</v>
      </c>
      <c r="H77" s="23" t="str">
        <f>VLOOKUP(A77,[1]Общий!$E:$AM,23,0)</f>
        <v>Мужчины, женщины</v>
      </c>
      <c r="I77" s="7" t="str">
        <f>VLOOKUP(A77,[1]Общий!$E:$AM,24,0)</f>
        <v>22 и старше</v>
      </c>
      <c r="J77" s="7">
        <f>VLOOKUP(A77,[1]Общий!$E:$AM,25,0)</f>
        <v>46254</v>
      </c>
      <c r="K77" s="34">
        <f>VLOOKUP(A77,[1]Общий!$E:$AM,26,0)</f>
        <v>46258</v>
      </c>
      <c r="L77" s="35" t="str">
        <f>VLOOKUP(A77,[1]Общий!$E:$AM,27,0)</f>
        <v>Россия</v>
      </c>
      <c r="M77" s="31" t="str">
        <f>VLOOKUP(A77,[1]Общий!$E:$AM,28,0)</f>
        <v>Республика Марий Эл, д.Большой Шаплак</v>
      </c>
    </row>
    <row r="78" spans="1:13" s="3" customFormat="1" ht="38.25" x14ac:dyDescent="0.2">
      <c r="A78" s="57">
        <v>38838</v>
      </c>
      <c r="B78" s="45" t="str">
        <f>VLOOKUP(A78,[1]Общий!$E:$AM,2,0)</f>
        <v>2084160022045975</v>
      </c>
      <c r="C78" s="21" t="str">
        <f>VLOOKUP(A78,[1]Общий!$E:$AM,18,0)</f>
        <v>ПФО</v>
      </c>
      <c r="D78" s="11">
        <f>VLOOKUP(A78,[1]Общий!$E:$AM,19,0)</f>
        <v>93</v>
      </c>
      <c r="E78" s="22" t="str">
        <f>VLOOKUP(A78,[1]Общий!$E:$AM,20,0)</f>
        <v>Первенство России</v>
      </c>
      <c r="F78" s="39" t="str">
        <f>VLOOKUP(A78,[1]Общий!$E:$AM,21,0)</f>
        <v xml:space="preserve">Дистанция-пешеходная;
дистанция-пешеходная-связка;
дистанция-пешеходная-группа </v>
      </c>
      <c r="G78" s="23">
        <f>VLOOKUP(A78,[1]Общий!$E:$AM,22,0)</f>
        <v>0</v>
      </c>
      <c r="H78" s="23" t="str">
        <f>VLOOKUP(A78,[1]Общий!$E:$AM,23,0)</f>
        <v>Юниоры, юниорки</v>
      </c>
      <c r="I78" s="7" t="str">
        <f>VLOOKUP(A78,[1]Общий!$E:$AM,24,0)</f>
        <v>16-21 год</v>
      </c>
      <c r="J78" s="7">
        <f>VLOOKUP(A78,[1]Общий!$E:$AM,25,0)</f>
        <v>46257</v>
      </c>
      <c r="K78" s="34">
        <f>VLOOKUP(A78,[1]Общий!$E:$AM,26,0)</f>
        <v>46262</v>
      </c>
      <c r="L78" s="35" t="str">
        <f>VLOOKUP(A78,[1]Общий!$E:$AM,27,0)</f>
        <v>Россия</v>
      </c>
      <c r="M78" s="31" t="str">
        <f>VLOOKUP(A78,[1]Общий!$E:$AM,28,0)</f>
        <v>Республика Татарстан, п.Ильичевский</v>
      </c>
    </row>
    <row r="79" spans="1:13" s="3" customFormat="1" ht="38.25" x14ac:dyDescent="0.2">
      <c r="A79" s="57">
        <v>38839</v>
      </c>
      <c r="B79" s="45" t="str">
        <f>VLOOKUP(A79,[1]Общий!$E:$AM,2,0)</f>
        <v>2084160022045976</v>
      </c>
      <c r="C79" s="21" t="str">
        <f>VLOOKUP(A79,[1]Общий!$E:$AM,18,0)</f>
        <v>ПФО</v>
      </c>
      <c r="D79" s="11">
        <f>VLOOKUP(A79,[1]Общий!$E:$AM,19,0)</f>
        <v>94</v>
      </c>
      <c r="E79" s="22" t="str">
        <f>VLOOKUP(A79,[1]Общий!$E:$AM,20,0)</f>
        <v>Первенство России</v>
      </c>
      <c r="F79" s="39" t="str">
        <f>VLOOKUP(A79,[1]Общий!$E:$AM,21,0)</f>
        <v xml:space="preserve">Дистанция-пешеходная;
дистанция-пешеходная-связка;
дистанция-пешеходная-группа </v>
      </c>
      <c r="G79" s="23">
        <f>VLOOKUP(A79,[1]Общий!$E:$AM,22,0)</f>
        <v>0</v>
      </c>
      <c r="H79" s="23" t="str">
        <f>VLOOKUP(A79,[1]Общий!$E:$AM,23,0)</f>
        <v>Юноши, девушки</v>
      </c>
      <c r="I79" s="7" t="str">
        <f>VLOOKUP(A79,[1]Общий!$E:$AM,24,0)</f>
        <v>14-15 лет</v>
      </c>
      <c r="J79" s="7">
        <f>VLOOKUP(A79,[1]Общий!$E:$AM,25,0)</f>
        <v>46257</v>
      </c>
      <c r="K79" s="34">
        <f>VLOOKUP(A79,[1]Общий!$E:$AM,26,0)</f>
        <v>46262</v>
      </c>
      <c r="L79" s="35" t="str">
        <f>VLOOKUP(A79,[1]Общий!$E:$AM,27,0)</f>
        <v>Россия</v>
      </c>
      <c r="M79" s="31" t="str">
        <f>VLOOKUP(A79,[1]Общий!$E:$AM,28,0)</f>
        <v>Республика Татарстан, п.Ильичевский</v>
      </c>
    </row>
    <row r="80" spans="1:13" s="3" customFormat="1" ht="25.5" x14ac:dyDescent="0.2">
      <c r="A80" s="57">
        <v>38806</v>
      </c>
      <c r="B80" s="45" t="str">
        <f>VLOOKUP(A80,[1]Общий!$E:$AM,2,0)</f>
        <v>2084630019045956</v>
      </c>
      <c r="C80" s="21" t="str">
        <f>VLOOKUP(A80,[1]Общий!$E:$AM,18,0)</f>
        <v>ПФО</v>
      </c>
      <c r="D80" s="11">
        <f>VLOOKUP(A80,[1]Общий!$E:$AM,19,0)</f>
        <v>95</v>
      </c>
      <c r="E80" s="22" t="str">
        <f>VLOOKUP(A80,[1]Общий!$E:$AM,20,0)</f>
        <v>Чемпионат России</v>
      </c>
      <c r="F80" s="39" t="str">
        <f>VLOOKUP(A80,[1]Общий!$E:$AM,21,0)</f>
        <v>Северная ходьба</v>
      </c>
      <c r="G80" s="23">
        <f>VLOOKUP(A80,[1]Общий!$E:$AM,22,0)</f>
        <v>0</v>
      </c>
      <c r="H80" s="23" t="str">
        <f>VLOOKUP(A80,[1]Общий!$E:$AM,23,0)</f>
        <v>Мужчины, женщины</v>
      </c>
      <c r="I80" s="7" t="str">
        <f>VLOOKUP(A80,[1]Общий!$E:$AM,24,0)</f>
        <v>18 и старше</v>
      </c>
      <c r="J80" s="7">
        <f>VLOOKUP(A80,[1]Общий!$E:$AM,25,0)</f>
        <v>46268</v>
      </c>
      <c r="K80" s="34">
        <f>VLOOKUP(A80,[1]Общий!$E:$AM,26,0)</f>
        <v>46271</v>
      </c>
      <c r="L80" s="35" t="str">
        <f>VLOOKUP(A80,[1]Общий!$E:$AM,27,0)</f>
        <v>Россия</v>
      </c>
      <c r="M80" s="31" t="str">
        <f>VLOOKUP(A80,[1]Общий!$E:$AM,28,0)</f>
        <v>Самарская область, г.Самара</v>
      </c>
    </row>
    <row r="81" spans="1:13" s="3" customFormat="1" ht="25.5" x14ac:dyDescent="0.2">
      <c r="A81" s="57">
        <v>38840</v>
      </c>
      <c r="B81" s="45" t="str">
        <f>VLOOKUP(A81,[1]Общий!$E:$AM,2,0)</f>
        <v>2084430022045977</v>
      </c>
      <c r="C81" s="21" t="str">
        <f>VLOOKUP(A81,[1]Общий!$E:$AM,18,0)</f>
        <v>ПФО</v>
      </c>
      <c r="D81" s="11">
        <f>VLOOKUP(A81,[1]Общий!$E:$AM,19,0)</f>
        <v>96</v>
      </c>
      <c r="E81" s="22" t="str">
        <f>VLOOKUP(A81,[1]Общий!$E:$AM,20,0)</f>
        <v>Первенство России</v>
      </c>
      <c r="F81" s="39" t="str">
        <f>VLOOKUP(A81,[1]Общий!$E:$AM,21,0)</f>
        <v>Дистанция-на средствах передвижения-группа</v>
      </c>
      <c r="G81" s="23" t="str">
        <f>VLOOKUP(A81,[1]Общий!$E:$AM,22,0)</f>
        <v>Вело</v>
      </c>
      <c r="H81" s="23" t="str">
        <f>VLOOKUP(A81,[1]Общий!$E:$AM,23,0)</f>
        <v>Юниоры, юниорки</v>
      </c>
      <c r="I81" s="7" t="str">
        <f>VLOOKUP(A81,[1]Общий!$E:$AM,24,0)</f>
        <v>16-21 год</v>
      </c>
      <c r="J81" s="7">
        <f>VLOOKUP(A81,[1]Общий!$E:$AM,25,0)</f>
        <v>46272</v>
      </c>
      <c r="K81" s="34">
        <f>VLOOKUP(A81,[1]Общий!$E:$AM,26,0)</f>
        <v>46275</v>
      </c>
      <c r="L81" s="35" t="str">
        <f>VLOOKUP(A81,[1]Общий!$E:$AM,27,0)</f>
        <v>Россия</v>
      </c>
      <c r="M81" s="31" t="str">
        <f>VLOOKUP(A81,[1]Общий!$E:$AM,28,0)</f>
        <v>Кировская область, пгт.Верхошижемье</v>
      </c>
    </row>
    <row r="82" spans="1:13" s="3" customFormat="1" ht="38.25" x14ac:dyDescent="0.2">
      <c r="A82" s="57">
        <v>38807</v>
      </c>
      <c r="B82" s="45" t="str">
        <f>VLOOKUP(A82,[1]Общий!$E:$AM,2,0)</f>
        <v>2084430019045958</v>
      </c>
      <c r="C82" s="21" t="str">
        <f>VLOOKUP(A82,[1]Общий!$E:$AM,18,0)</f>
        <v>ПФО</v>
      </c>
      <c r="D82" s="11">
        <f>VLOOKUP(A82,[1]Общий!$E:$AM,19,0)</f>
        <v>97</v>
      </c>
      <c r="E82" s="22" t="str">
        <f>VLOOKUP(A82,[1]Общий!$E:$AM,20,0)</f>
        <v>Чемпионат России</v>
      </c>
      <c r="F82" s="39" t="str">
        <f>VLOOKUP(A82,[1]Общий!$E:$AM,21,0)</f>
        <v>Дистанция-на средствах передвижения;
дистанция-на средствах передвижения-группа</v>
      </c>
      <c r="G82" s="23" t="str">
        <f>VLOOKUP(A82,[1]Общий!$E:$AM,22,0)</f>
        <v>Вело</v>
      </c>
      <c r="H82" s="23" t="str">
        <f>VLOOKUP(A82,[1]Общий!$E:$AM,23,0)</f>
        <v>Мужчины, женщины</v>
      </c>
      <c r="I82" s="7" t="str">
        <f>VLOOKUP(A82,[1]Общий!$E:$AM,24,0)</f>
        <v>22 и старше</v>
      </c>
      <c r="J82" s="7">
        <f>VLOOKUP(A82,[1]Общий!$E:$AM,25,0)</f>
        <v>46275</v>
      </c>
      <c r="K82" s="34">
        <f>VLOOKUP(A82,[1]Общий!$E:$AM,26,0)</f>
        <v>46279</v>
      </c>
      <c r="L82" s="35" t="str">
        <f>VLOOKUP(A82,[1]Общий!$E:$AM,27,0)</f>
        <v>Россия</v>
      </c>
      <c r="M82" s="31" t="str">
        <f>VLOOKUP(A82,[1]Общий!$E:$AM,28,0)</f>
        <v>Кировская область, пгт.Верхошижемье</v>
      </c>
    </row>
    <row r="83" spans="1:13" s="3" customFormat="1" ht="25.5" x14ac:dyDescent="0.2">
      <c r="A83" s="57">
        <v>38856</v>
      </c>
      <c r="B83" s="45" t="str">
        <f>VLOOKUP(A83,[1]Общий!$E:$AM,2,0)</f>
        <v>2084770021045996</v>
      </c>
      <c r="C83" s="21" t="str">
        <f>VLOOKUP(A83,[1]Общий!$E:$AM,18,0)</f>
        <v>ЦФО</v>
      </c>
      <c r="D83" s="11">
        <f>VLOOKUP(A83,[1]Общий!$E:$AM,19,0)</f>
        <v>98</v>
      </c>
      <c r="E83" s="22" t="str">
        <f>VLOOKUP(A83,[1]Общий!$E:$AM,20,0)</f>
        <v>Всероссийские соревнования</v>
      </c>
      <c r="F83" s="39" t="str">
        <f>VLOOKUP(A83,[1]Общий!$E:$AM,21,0)</f>
        <v xml:space="preserve">Дистанция-пешеходная-группа </v>
      </c>
      <c r="G83" s="23">
        <f>VLOOKUP(A83,[1]Общий!$E:$AM,22,0)</f>
        <v>0</v>
      </c>
      <c r="H83" s="23" t="str">
        <f>VLOOKUP(A83,[1]Общий!$E:$AM,23,0)</f>
        <v>Мужчины, женщины</v>
      </c>
      <c r="I83" s="7" t="str">
        <f>VLOOKUP(A83,[1]Общий!$E:$AM,24,0)</f>
        <v>22 и старше</v>
      </c>
      <c r="J83" s="7">
        <f>VLOOKUP(A83,[1]Общий!$E:$AM,25,0)</f>
        <v>46283</v>
      </c>
      <c r="K83" s="34">
        <f>VLOOKUP(A83,[1]Общий!$E:$AM,26,0)</f>
        <v>46286</v>
      </c>
      <c r="L83" s="35" t="str">
        <f>VLOOKUP(A83,[1]Общий!$E:$AM,27,0)</f>
        <v>Россия</v>
      </c>
      <c r="M83" s="31" t="str">
        <f>VLOOKUP(A83,[1]Общий!$E:$AM,28,0)</f>
        <v>г.Москва</v>
      </c>
    </row>
    <row r="84" spans="1:13" s="3" customFormat="1" ht="25.5" x14ac:dyDescent="0.2">
      <c r="A84" s="57">
        <v>38857</v>
      </c>
      <c r="B84" s="45" t="str">
        <f>VLOOKUP(A84,[1]Общий!$E:$AM,2,0)</f>
        <v>2084770021045997</v>
      </c>
      <c r="C84" s="21" t="str">
        <f>VLOOKUP(A84,[1]Общий!$E:$AM,18,0)</f>
        <v>ЦФО</v>
      </c>
      <c r="D84" s="11">
        <f>VLOOKUP(A84,[1]Общий!$E:$AM,19,0)</f>
        <v>99</v>
      </c>
      <c r="E84" s="22" t="str">
        <f>VLOOKUP(A84,[1]Общий!$E:$AM,20,0)</f>
        <v>Всероссийские соревнования</v>
      </c>
      <c r="F84" s="39" t="str">
        <f>VLOOKUP(A84,[1]Общий!$E:$AM,21,0)</f>
        <v xml:space="preserve">Дистанция-пешеходная-группа </v>
      </c>
      <c r="G84" s="23">
        <f>VLOOKUP(A84,[1]Общий!$E:$AM,22,0)</f>
        <v>0</v>
      </c>
      <c r="H84" s="23" t="str">
        <f>VLOOKUP(A84,[1]Общий!$E:$AM,23,0)</f>
        <v>Юноши, девушки</v>
      </c>
      <c r="I84" s="7" t="str">
        <f>VLOOKUP(A84,[1]Общий!$E:$AM,24,0)</f>
        <v>14-15 лет</v>
      </c>
      <c r="J84" s="7">
        <f>VLOOKUP(A84,[1]Общий!$E:$AM,25,0)</f>
        <v>46283</v>
      </c>
      <c r="K84" s="34">
        <f>VLOOKUP(A84,[1]Общий!$E:$AM,26,0)</f>
        <v>46286</v>
      </c>
      <c r="L84" s="35" t="str">
        <f>VLOOKUP(A84,[1]Общий!$E:$AM,27,0)</f>
        <v>Россия</v>
      </c>
      <c r="M84" s="31" t="str">
        <f>VLOOKUP(A84,[1]Общий!$E:$AM,28,0)</f>
        <v>г.Москва</v>
      </c>
    </row>
    <row r="85" spans="1:13" s="3" customFormat="1" ht="38.25" x14ac:dyDescent="0.2">
      <c r="A85" s="57">
        <v>38965</v>
      </c>
      <c r="B85" s="45" t="str">
        <f>VLOOKUP(A85,[1]Общий!$E:$AM,2,0)</f>
        <v>2084340017046048</v>
      </c>
      <c r="C85" s="21" t="str">
        <f>VLOOKUP(A85,[1]Общий!$E:$AM,18,0)</f>
        <v>ЮФО</v>
      </c>
      <c r="D85" s="11">
        <f>VLOOKUP(A85,[1]Общий!$E:$AM,19,0)</f>
        <v>100</v>
      </c>
      <c r="E85" s="22" t="str">
        <f>VLOOKUP(A85,[1]Общий!$E:$AM,20,0)</f>
        <v>Чемпионат Южного федерального округа</v>
      </c>
      <c r="F85" s="39" t="str">
        <f>VLOOKUP(A85,[1]Общий!$E:$AM,21,0)</f>
        <v xml:space="preserve">Дистанция-пешеходная;
дистанция-пешеходная-связка;
дистанция-пешеходная-группа </v>
      </c>
      <c r="G85" s="23">
        <f>VLOOKUP(A85,[1]Общий!$E:$AM,22,0)</f>
        <v>0</v>
      </c>
      <c r="H85" s="23" t="str">
        <f>VLOOKUP(A85,[1]Общий!$E:$AM,23,0)</f>
        <v>Мужчины, женщины</v>
      </c>
      <c r="I85" s="7" t="str">
        <f>VLOOKUP(A85,[1]Общий!$E:$AM,24,0)</f>
        <v>22 и старше</v>
      </c>
      <c r="J85" s="7">
        <f>VLOOKUP(A85,[1]Общий!$E:$AM,25,0)</f>
        <v>46296</v>
      </c>
      <c r="K85" s="34">
        <f>VLOOKUP(A85,[1]Общий!$E:$AM,26,0)</f>
        <v>46299</v>
      </c>
      <c r="L85" s="35" t="str">
        <f>VLOOKUP(A85,[1]Общий!$E:$AM,27,0)</f>
        <v>Россия</v>
      </c>
      <c r="M85" s="31" t="str">
        <f>VLOOKUP(A85,[1]Общий!$E:$AM,28,0)</f>
        <v>Волгоградская область, г.Камышин</v>
      </c>
    </row>
    <row r="86" spans="1:13" s="3" customFormat="1" ht="38.25" x14ac:dyDescent="0.2">
      <c r="A86" s="57">
        <v>38990</v>
      </c>
      <c r="B86" s="45" t="str">
        <f>VLOOKUP(A86,[1]Общий!$E:$AM,2,0)</f>
        <v>2084340018046069</v>
      </c>
      <c r="C86" s="21" t="str">
        <f>VLOOKUP(A86,[1]Общий!$E:$AM,18,0)</f>
        <v>ЮФО</v>
      </c>
      <c r="D86" s="11">
        <f>VLOOKUP(A86,[1]Общий!$E:$AM,19,0)</f>
        <v>101</v>
      </c>
      <c r="E86" s="22" t="str">
        <f>VLOOKUP(A86,[1]Общий!$E:$AM,20,0)</f>
        <v>Первенство Южного федерального округа</v>
      </c>
      <c r="F86" s="39" t="str">
        <f>VLOOKUP(A86,[1]Общий!$E:$AM,21,0)</f>
        <v xml:space="preserve">Дистанция-пешеходная;
дистанция-пешеходная-связка;
дистанция-пешеходная-группа </v>
      </c>
      <c r="G86" s="23">
        <f>VLOOKUP(A86,[1]Общий!$E:$AM,22,0)</f>
        <v>0</v>
      </c>
      <c r="H86" s="23" t="str">
        <f>VLOOKUP(A86,[1]Общий!$E:$AM,23,0)</f>
        <v>Юниоры, юниорки</v>
      </c>
      <c r="I86" s="7" t="str">
        <f>VLOOKUP(A86,[1]Общий!$E:$AM,24,0)</f>
        <v>16-21 год</v>
      </c>
      <c r="J86" s="7">
        <f>VLOOKUP(A86,[1]Общий!$E:$AM,25,0)</f>
        <v>46296</v>
      </c>
      <c r="K86" s="34">
        <f>VLOOKUP(A86,[1]Общий!$E:$AM,26,0)</f>
        <v>46299</v>
      </c>
      <c r="L86" s="35" t="str">
        <f>VLOOKUP(A86,[1]Общий!$E:$AM,27,0)</f>
        <v>Россия</v>
      </c>
      <c r="M86" s="31" t="str">
        <f>VLOOKUP(A86,[1]Общий!$E:$AM,28,0)</f>
        <v>Волгоградская область, г.Камышин</v>
      </c>
    </row>
    <row r="87" spans="1:13" s="3" customFormat="1" ht="38.25" x14ac:dyDescent="0.2">
      <c r="A87" s="57">
        <v>38991</v>
      </c>
      <c r="B87" s="45" t="str">
        <f>VLOOKUP(A87,[1]Общий!$E:$AM,2,0)</f>
        <v>2084340018046070</v>
      </c>
      <c r="C87" s="21" t="str">
        <f>VLOOKUP(A87,[1]Общий!$E:$AM,18,0)</f>
        <v>ЮФО</v>
      </c>
      <c r="D87" s="11">
        <f>VLOOKUP(A87,[1]Общий!$E:$AM,19,0)</f>
        <v>102</v>
      </c>
      <c r="E87" s="22" t="str">
        <f>VLOOKUP(A87,[1]Общий!$E:$AM,20,0)</f>
        <v>Первенство Южного федерального округа</v>
      </c>
      <c r="F87" s="39" t="str">
        <f>VLOOKUP(A87,[1]Общий!$E:$AM,21,0)</f>
        <v xml:space="preserve">Дистанция-пешеходная;
дистанция-пешеходная-связка;
дистанция-пешеходная-группа </v>
      </c>
      <c r="G87" s="23">
        <f>VLOOKUP(A87,[1]Общий!$E:$AM,22,0)</f>
        <v>0</v>
      </c>
      <c r="H87" s="23" t="str">
        <f>VLOOKUP(A87,[1]Общий!$E:$AM,23,0)</f>
        <v>Юноши, девушки</v>
      </c>
      <c r="I87" s="7" t="str">
        <f>VLOOKUP(A87,[1]Общий!$E:$AM,24,0)</f>
        <v>14-15 лет</v>
      </c>
      <c r="J87" s="7">
        <f>VLOOKUP(A87,[1]Общий!$E:$AM,25,0)</f>
        <v>46296</v>
      </c>
      <c r="K87" s="34">
        <f>VLOOKUP(A87,[1]Общий!$E:$AM,26,0)</f>
        <v>46299</v>
      </c>
      <c r="L87" s="35" t="str">
        <f>VLOOKUP(A87,[1]Общий!$E:$AM,27,0)</f>
        <v>Россия</v>
      </c>
      <c r="M87" s="31" t="str">
        <f>VLOOKUP(A87,[1]Общий!$E:$AM,28,0)</f>
        <v>Волгоградская область, г.Камышин</v>
      </c>
    </row>
    <row r="88" spans="1:13" s="3" customFormat="1" ht="38.25" x14ac:dyDescent="0.2">
      <c r="A88" s="57">
        <v>38992</v>
      </c>
      <c r="B88" s="45" t="str">
        <f>VLOOKUP(A88,[1]Общий!$E:$AM,2,0)</f>
        <v>2084340018046071</v>
      </c>
      <c r="C88" s="21" t="str">
        <f>VLOOKUP(A88,[1]Общий!$E:$AM,18,0)</f>
        <v>ЮФО</v>
      </c>
      <c r="D88" s="11">
        <f>VLOOKUP(A88,[1]Общий!$E:$AM,19,0)</f>
        <v>103</v>
      </c>
      <c r="E88" s="22" t="str">
        <f>VLOOKUP(A88,[1]Общий!$E:$AM,20,0)</f>
        <v>Первенство Южного федерального округа</v>
      </c>
      <c r="F88" s="39" t="str">
        <f>VLOOKUP(A88,[1]Общий!$E:$AM,21,0)</f>
        <v xml:space="preserve">Дистанция-пешеходная;
дистанция-пешеходная-связка;
дистанция-пешеходная-группа </v>
      </c>
      <c r="G88" s="23">
        <f>VLOOKUP(A88,[1]Общий!$E:$AM,22,0)</f>
        <v>0</v>
      </c>
      <c r="H88" s="23" t="str">
        <f>VLOOKUP(A88,[1]Общий!$E:$AM,23,0)</f>
        <v>Мальчики, девочки</v>
      </c>
      <c r="I88" s="7" t="str">
        <f>VLOOKUP(A88,[1]Общий!$E:$AM,24,0)</f>
        <v>8-13 лет</v>
      </c>
      <c r="J88" s="7">
        <f>VLOOKUP(A88,[1]Общий!$E:$AM,25,0)</f>
        <v>46296</v>
      </c>
      <c r="K88" s="34">
        <f>VLOOKUP(A88,[1]Общий!$E:$AM,26,0)</f>
        <v>46299</v>
      </c>
      <c r="L88" s="35" t="str">
        <f>VLOOKUP(A88,[1]Общий!$E:$AM,27,0)</f>
        <v>Россия</v>
      </c>
      <c r="M88" s="31" t="str">
        <f>VLOOKUP(A88,[1]Общий!$E:$AM,28,0)</f>
        <v>Волгоградская область, г.Камышин</v>
      </c>
    </row>
    <row r="89" spans="1:13" s="3" customFormat="1" ht="38.25" x14ac:dyDescent="0.2">
      <c r="A89" s="57">
        <v>38966</v>
      </c>
      <c r="B89" s="45" t="str">
        <f>VLOOKUP(A89,[1]Общий!$E:$AM,2,0)</f>
        <v>2084250017046049</v>
      </c>
      <c r="C89" s="21" t="str">
        <f>VLOOKUP(A89,[1]Общий!$E:$AM,18,0)</f>
        <v>ДВФО</v>
      </c>
      <c r="D89" s="11">
        <f>VLOOKUP(A89,[1]Общий!$E:$AM,19,0)</f>
        <v>104</v>
      </c>
      <c r="E89" s="22" t="str">
        <f>VLOOKUP(A89,[1]Общий!$E:$AM,20,0)</f>
        <v>Чемпионат Дальневосточного федерального округа</v>
      </c>
      <c r="F89" s="39" t="str">
        <f>VLOOKUP(A89,[1]Общий!$E:$AM,21,0)</f>
        <v xml:space="preserve">Дистанция-пешеходная;
дистанция-пешеходная-связка;
дистанция-пешеходная-группа </v>
      </c>
      <c r="G89" s="23">
        <f>VLOOKUP(A89,[1]Общий!$E:$AM,22,0)</f>
        <v>0</v>
      </c>
      <c r="H89" s="23" t="str">
        <f>VLOOKUP(A89,[1]Общий!$E:$AM,23,0)</f>
        <v>Мужчины, женщины</v>
      </c>
      <c r="I89" s="7" t="str">
        <f>VLOOKUP(A89,[1]Общий!$E:$AM,24,0)</f>
        <v>22 и старше</v>
      </c>
      <c r="J89" s="7">
        <f>VLOOKUP(A89,[1]Общий!$E:$AM,25,0)</f>
        <v>46296</v>
      </c>
      <c r="K89" s="34">
        <f>VLOOKUP(A89,[1]Общий!$E:$AM,26,0)</f>
        <v>46300</v>
      </c>
      <c r="L89" s="35" t="str">
        <f>VLOOKUP(A89,[1]Общий!$E:$AM,27,0)</f>
        <v>Россия</v>
      </c>
      <c r="M89" s="31" t="str">
        <f>VLOOKUP(A89,[1]Общий!$E:$AM,28,0)</f>
        <v>Приморский край, п.Девятый Вал</v>
      </c>
    </row>
    <row r="90" spans="1:13" s="3" customFormat="1" ht="25.5" x14ac:dyDescent="0.2">
      <c r="A90" s="57">
        <v>38967</v>
      </c>
      <c r="B90" s="45" t="str">
        <f>VLOOKUP(A90,[1]Общий!$E:$AM,2,0)</f>
        <v>2084470017046050</v>
      </c>
      <c r="C90" s="21" t="str">
        <f>VLOOKUP(A90,[1]Общий!$E:$AM,18,0)</f>
        <v>СЗФО</v>
      </c>
      <c r="D90" s="11">
        <f>VLOOKUP(A90,[1]Общий!$E:$AM,19,0)</f>
        <v>105</v>
      </c>
      <c r="E90" s="22" t="str">
        <f>VLOOKUP(A90,[1]Общий!$E:$AM,20,0)</f>
        <v>Чемпионат Северо-Западного федерального округа</v>
      </c>
      <c r="F90" s="39" t="str">
        <f>VLOOKUP(A90,[1]Общий!$E:$AM,21,0)</f>
        <v>Дистанция-пешеходная</v>
      </c>
      <c r="G90" s="23">
        <f>VLOOKUP(A90,[1]Общий!$E:$AM,22,0)</f>
        <v>0</v>
      </c>
      <c r="H90" s="23" t="str">
        <f>VLOOKUP(A90,[1]Общий!$E:$AM,23,0)</f>
        <v>Мужчины, женщины</v>
      </c>
      <c r="I90" s="7" t="str">
        <f>VLOOKUP(A90,[1]Общий!$E:$AM,24,0)</f>
        <v>22 и старше</v>
      </c>
      <c r="J90" s="7">
        <f>VLOOKUP(A90,[1]Общий!$E:$AM,25,0)</f>
        <v>46298</v>
      </c>
      <c r="K90" s="34">
        <f>VLOOKUP(A90,[1]Общий!$E:$AM,26,0)</f>
        <v>46299</v>
      </c>
      <c r="L90" s="35" t="str">
        <f>VLOOKUP(A90,[1]Общий!$E:$AM,27,0)</f>
        <v>Россия</v>
      </c>
      <c r="M90" s="31" t="str">
        <f>VLOOKUP(A90,[1]Общий!$E:$AM,28,0)</f>
        <v>Ленинградская область, г.Всеволожск</v>
      </c>
    </row>
    <row r="91" spans="1:13" s="3" customFormat="1" ht="38.25" x14ac:dyDescent="0.2">
      <c r="A91" s="57">
        <v>38993</v>
      </c>
      <c r="B91" s="45" t="str">
        <f>VLOOKUP(A91,[1]Общий!$E:$AM,2,0)</f>
        <v>2084470018046072</v>
      </c>
      <c r="C91" s="21" t="str">
        <f>VLOOKUP(A91,[1]Общий!$E:$AM,18,0)</f>
        <v>СЗФО</v>
      </c>
      <c r="D91" s="11">
        <f>VLOOKUP(A91,[1]Общий!$E:$AM,19,0)</f>
        <v>106</v>
      </c>
      <c r="E91" s="22" t="str">
        <f>VLOOKUP(A91,[1]Общий!$E:$AM,20,0)</f>
        <v>Первенство Северо-Западного федерального округа</v>
      </c>
      <c r="F91" s="39" t="str">
        <f>VLOOKUP(A91,[1]Общий!$E:$AM,21,0)</f>
        <v>Дистанция-пешеходная</v>
      </c>
      <c r="G91" s="23">
        <f>VLOOKUP(A91,[1]Общий!$E:$AM,22,0)</f>
        <v>0</v>
      </c>
      <c r="H91" s="23" t="str">
        <f>VLOOKUP(A91,[1]Общий!$E:$AM,23,0)</f>
        <v>Юниоры, юниорки</v>
      </c>
      <c r="I91" s="7" t="str">
        <f>VLOOKUP(A91,[1]Общий!$E:$AM,24,0)</f>
        <v>16-21 год</v>
      </c>
      <c r="J91" s="7">
        <f>VLOOKUP(A91,[1]Общий!$E:$AM,25,0)</f>
        <v>46298</v>
      </c>
      <c r="K91" s="34">
        <f>VLOOKUP(A91,[1]Общий!$E:$AM,26,0)</f>
        <v>46299</v>
      </c>
      <c r="L91" s="35" t="str">
        <f>VLOOKUP(A91,[1]Общий!$E:$AM,27,0)</f>
        <v>Россия</v>
      </c>
      <c r="M91" s="31" t="str">
        <f>VLOOKUP(A91,[1]Общий!$E:$AM,28,0)</f>
        <v>Ленинградская область, г.Всеволожск</v>
      </c>
    </row>
    <row r="92" spans="1:13" s="3" customFormat="1" ht="38.25" x14ac:dyDescent="0.2">
      <c r="A92" s="57">
        <v>38994</v>
      </c>
      <c r="B92" s="45" t="str">
        <f>VLOOKUP(A92,[1]Общий!$E:$AM,2,0)</f>
        <v>2084470018046073</v>
      </c>
      <c r="C92" s="21" t="str">
        <f>VLOOKUP(A92,[1]Общий!$E:$AM,18,0)</f>
        <v>СЗФО</v>
      </c>
      <c r="D92" s="11">
        <f>VLOOKUP(A92,[1]Общий!$E:$AM,19,0)</f>
        <v>107</v>
      </c>
      <c r="E92" s="22" t="str">
        <f>VLOOKUP(A92,[1]Общий!$E:$AM,20,0)</f>
        <v>Первенство Северо-Западного федерального округа</v>
      </c>
      <c r="F92" s="39" t="str">
        <f>VLOOKUP(A92,[1]Общий!$E:$AM,21,0)</f>
        <v>Дистанция-пешеходная</v>
      </c>
      <c r="G92" s="23">
        <f>VLOOKUP(A92,[1]Общий!$E:$AM,22,0)</f>
        <v>0</v>
      </c>
      <c r="H92" s="23" t="str">
        <f>VLOOKUP(A92,[1]Общий!$E:$AM,23,0)</f>
        <v>Юноши, девушки</v>
      </c>
      <c r="I92" s="7" t="str">
        <f>VLOOKUP(A92,[1]Общий!$E:$AM,24,0)</f>
        <v>14-15 лет</v>
      </c>
      <c r="J92" s="7">
        <f>VLOOKUP(A92,[1]Общий!$E:$AM,25,0)</f>
        <v>46298</v>
      </c>
      <c r="K92" s="34">
        <f>VLOOKUP(A92,[1]Общий!$E:$AM,26,0)</f>
        <v>46299</v>
      </c>
      <c r="L92" s="35" t="str">
        <f>VLOOKUP(A92,[1]Общий!$E:$AM,27,0)</f>
        <v>Россия</v>
      </c>
      <c r="M92" s="31" t="str">
        <f>VLOOKUP(A92,[1]Общий!$E:$AM,28,0)</f>
        <v>Ленинградская область, г.Всеволожск</v>
      </c>
    </row>
    <row r="93" spans="1:13" s="3" customFormat="1" ht="38.25" x14ac:dyDescent="0.2">
      <c r="A93" s="57">
        <v>38995</v>
      </c>
      <c r="B93" s="45" t="str">
        <f>VLOOKUP(A93,[1]Общий!$E:$AM,2,0)</f>
        <v>2084470018046074</v>
      </c>
      <c r="C93" s="21" t="str">
        <f>VLOOKUP(A93,[1]Общий!$E:$AM,18,0)</f>
        <v>СЗФО</v>
      </c>
      <c r="D93" s="11">
        <f>VLOOKUP(A93,[1]Общий!$E:$AM,19,0)</f>
        <v>108</v>
      </c>
      <c r="E93" s="22" t="str">
        <f>VLOOKUP(A93,[1]Общий!$E:$AM,20,0)</f>
        <v>Первенство Северо-Западного федерального округа</v>
      </c>
      <c r="F93" s="39" t="str">
        <f>VLOOKUP(A93,[1]Общий!$E:$AM,21,0)</f>
        <v>Дистанция-пешеходная</v>
      </c>
      <c r="G93" s="23">
        <f>VLOOKUP(A93,[1]Общий!$E:$AM,22,0)</f>
        <v>0</v>
      </c>
      <c r="H93" s="23" t="str">
        <f>VLOOKUP(A93,[1]Общий!$E:$AM,23,0)</f>
        <v>Мальчики, девочки</v>
      </c>
      <c r="I93" s="7" t="str">
        <f>VLOOKUP(A93,[1]Общий!$E:$AM,24,0)</f>
        <v>8-13 лет</v>
      </c>
      <c r="J93" s="7">
        <f>VLOOKUP(A93,[1]Общий!$E:$AM,25,0)</f>
        <v>46298</v>
      </c>
      <c r="K93" s="34">
        <f>VLOOKUP(A93,[1]Общий!$E:$AM,26,0)</f>
        <v>46299</v>
      </c>
      <c r="L93" s="35" t="str">
        <f>VLOOKUP(A93,[1]Общий!$E:$AM,27,0)</f>
        <v>Россия</v>
      </c>
      <c r="M93" s="31" t="str">
        <f>VLOOKUP(A93,[1]Общий!$E:$AM,28,0)</f>
        <v>Ленинградская область, г.Всеволожск</v>
      </c>
    </row>
    <row r="94" spans="1:13" s="3" customFormat="1" ht="38.25" x14ac:dyDescent="0.2">
      <c r="A94" s="57">
        <v>38858</v>
      </c>
      <c r="B94" s="45" t="str">
        <f>VLOOKUP(A94,[1]Общий!$E:$AM,2,0)</f>
        <v>2084020021045998</v>
      </c>
      <c r="C94" s="21" t="str">
        <f>VLOOKUP(A94,[1]Общий!$E:$AM,18,0)</f>
        <v>ПФО</v>
      </c>
      <c r="D94" s="11">
        <f>VLOOKUP(A94,[1]Общий!$E:$AM,19,0)</f>
        <v>109</v>
      </c>
      <c r="E94" s="22" t="str">
        <f>VLOOKUP(A94,[1]Общий!$E:$AM,20,0)</f>
        <v>Всероссийские соревнования</v>
      </c>
      <c r="F94" s="39" t="str">
        <f>VLOOKUP(A94,[1]Общий!$E:$AM,21,0)</f>
        <v xml:space="preserve">Дистанция-пешеходная;
дистанция-пешеходная-связка;
дистанция-пешеходная-группа </v>
      </c>
      <c r="G94" s="23">
        <f>VLOOKUP(A94,[1]Общий!$E:$AM,22,0)</f>
        <v>0</v>
      </c>
      <c r="H94" s="23" t="str">
        <f>VLOOKUP(A94,[1]Общий!$E:$AM,23,0)</f>
        <v>Мужчины, женщины</v>
      </c>
      <c r="I94" s="7" t="str">
        <f>VLOOKUP(A94,[1]Общий!$E:$AM,24,0)</f>
        <v>22 и старше</v>
      </c>
      <c r="J94" s="7">
        <f>VLOOKUP(A94,[1]Общий!$E:$AM,25,0)</f>
        <v>46302</v>
      </c>
      <c r="K94" s="34">
        <f>VLOOKUP(A94,[1]Общий!$E:$AM,26,0)</f>
        <v>46307</v>
      </c>
      <c r="L94" s="35" t="str">
        <f>VLOOKUP(A94,[1]Общий!$E:$AM,27,0)</f>
        <v>Россия</v>
      </c>
      <c r="M94" s="31" t="str">
        <f>VLOOKUP(A94,[1]Общий!$E:$AM,28,0)</f>
        <v>Республика Башкортостан, д.Глумилино</v>
      </c>
    </row>
    <row r="95" spans="1:13" s="3" customFormat="1" ht="38.25" x14ac:dyDescent="0.2">
      <c r="A95" s="57">
        <v>38859</v>
      </c>
      <c r="B95" s="45" t="str">
        <f>VLOOKUP(A95,[1]Общий!$E:$AM,2,0)</f>
        <v>2084020021045999</v>
      </c>
      <c r="C95" s="21" t="str">
        <f>VLOOKUP(A95,[1]Общий!$E:$AM,18,0)</f>
        <v>ПФО</v>
      </c>
      <c r="D95" s="11">
        <f>VLOOKUP(A95,[1]Общий!$E:$AM,19,0)</f>
        <v>110</v>
      </c>
      <c r="E95" s="22" t="str">
        <f>VLOOKUP(A95,[1]Общий!$E:$AM,20,0)</f>
        <v>Всероссийские соревнования</v>
      </c>
      <c r="F95" s="39" t="str">
        <f>VLOOKUP(A95,[1]Общий!$E:$AM,21,0)</f>
        <v xml:space="preserve">Дистанция-пешеходная;
дистанция-пешеходная-связка;
дистанция-пешеходная-группа </v>
      </c>
      <c r="G95" s="23">
        <f>VLOOKUP(A95,[1]Общий!$E:$AM,22,0)</f>
        <v>0</v>
      </c>
      <c r="H95" s="23" t="str">
        <f>VLOOKUP(A95,[1]Общий!$E:$AM,23,0)</f>
        <v>Юноши, девушки</v>
      </c>
      <c r="I95" s="7" t="str">
        <f>VLOOKUP(A95,[1]Общий!$E:$AM,24,0)</f>
        <v>14-15 лет</v>
      </c>
      <c r="J95" s="7">
        <f>VLOOKUP(A95,[1]Общий!$E:$AM,25,0)</f>
        <v>46302</v>
      </c>
      <c r="K95" s="34">
        <f>VLOOKUP(A95,[1]Общий!$E:$AM,26,0)</f>
        <v>46307</v>
      </c>
      <c r="L95" s="35" t="str">
        <f>VLOOKUP(A95,[1]Общий!$E:$AM,27,0)</f>
        <v>Россия</v>
      </c>
      <c r="M95" s="31" t="str">
        <f>VLOOKUP(A95,[1]Общий!$E:$AM,28,0)</f>
        <v>Республика Башкортостан, д.Глумилино</v>
      </c>
    </row>
    <row r="96" spans="1:13" s="3" customFormat="1" ht="25.5" x14ac:dyDescent="0.2">
      <c r="A96" s="57">
        <v>38860</v>
      </c>
      <c r="B96" s="45" t="str">
        <f>VLOOKUP(A96,[1]Общий!$E:$AM,2,0)</f>
        <v>2084770021046011</v>
      </c>
      <c r="C96" s="21" t="str">
        <f>VLOOKUP(A96,[1]Общий!$E:$AM,18,0)</f>
        <v>ЦФО</v>
      </c>
      <c r="D96" s="11">
        <f>VLOOKUP(A96,[1]Общий!$E:$AM,19,0)</f>
        <v>111</v>
      </c>
      <c r="E96" s="22" t="str">
        <f>VLOOKUP(A96,[1]Общий!$E:$AM,20,0)</f>
        <v>Всероссийские соревнования</v>
      </c>
      <c r="F96" s="39" t="str">
        <f>VLOOKUP(A96,[1]Общий!$E:$AM,21,0)</f>
        <v>Дистанция-пешеходная</v>
      </c>
      <c r="G96" s="23">
        <f>VLOOKUP(A96,[1]Общий!$E:$AM,22,0)</f>
        <v>0</v>
      </c>
      <c r="H96" s="23" t="str">
        <f>VLOOKUP(A96,[1]Общий!$E:$AM,23,0)</f>
        <v>Мужчины, женщины</v>
      </c>
      <c r="I96" s="7" t="str">
        <f>VLOOKUP(A96,[1]Общий!$E:$AM,24,0)</f>
        <v>22 и старше</v>
      </c>
      <c r="J96" s="7">
        <f>VLOOKUP(A96,[1]Общий!$E:$AM,25,0)</f>
        <v>46311</v>
      </c>
      <c r="K96" s="34">
        <f>VLOOKUP(A96,[1]Общий!$E:$AM,26,0)</f>
        <v>46314</v>
      </c>
      <c r="L96" s="35" t="str">
        <f>VLOOKUP(A96,[1]Общий!$E:$AM,27,0)</f>
        <v>Россия</v>
      </c>
      <c r="M96" s="31" t="str">
        <f>VLOOKUP(A96,[1]Общий!$E:$AM,28,0)</f>
        <v>г.Москва</v>
      </c>
    </row>
    <row r="97" spans="1:13" s="3" customFormat="1" ht="25.5" x14ac:dyDescent="0.2">
      <c r="A97" s="57">
        <v>38861</v>
      </c>
      <c r="B97" s="45" t="str">
        <f>VLOOKUP(A97,[1]Общий!$E:$AM,2,0)</f>
        <v>2084770021046012</v>
      </c>
      <c r="C97" s="21" t="str">
        <f>VLOOKUP(A97,[1]Общий!$E:$AM,18,0)</f>
        <v>ЦФО</v>
      </c>
      <c r="D97" s="11">
        <f>VLOOKUP(A97,[1]Общий!$E:$AM,19,0)</f>
        <v>112</v>
      </c>
      <c r="E97" s="22" t="str">
        <f>VLOOKUP(A97,[1]Общий!$E:$AM,20,0)</f>
        <v>Всероссийские соревнования</v>
      </c>
      <c r="F97" s="39" t="str">
        <f>VLOOKUP(A97,[1]Общий!$E:$AM,21,0)</f>
        <v>Дистанция-пешеходная</v>
      </c>
      <c r="G97" s="23">
        <f>VLOOKUP(A97,[1]Общий!$E:$AM,22,0)</f>
        <v>0</v>
      </c>
      <c r="H97" s="23" t="str">
        <f>VLOOKUP(A97,[1]Общий!$E:$AM,23,0)</f>
        <v>Юниоры, юниорки</v>
      </c>
      <c r="I97" s="7" t="str">
        <f>VLOOKUP(A97,[1]Общий!$E:$AM,24,0)</f>
        <v>16-21 год</v>
      </c>
      <c r="J97" s="7">
        <f>VLOOKUP(A97,[1]Общий!$E:$AM,25,0)</f>
        <v>46311</v>
      </c>
      <c r="K97" s="34">
        <f>VLOOKUP(A97,[1]Общий!$E:$AM,26,0)</f>
        <v>46314</v>
      </c>
      <c r="L97" s="35" t="str">
        <f>VLOOKUP(A97,[1]Общий!$E:$AM,27,0)</f>
        <v>Россия</v>
      </c>
      <c r="M97" s="31" t="str">
        <f>VLOOKUP(A97,[1]Общий!$E:$AM,28,0)</f>
        <v>г.Москва</v>
      </c>
    </row>
    <row r="98" spans="1:13" s="3" customFormat="1" ht="25.5" x14ac:dyDescent="0.2">
      <c r="A98" s="57">
        <v>38862</v>
      </c>
      <c r="B98" s="45" t="str">
        <f>VLOOKUP(A98,[1]Общий!$E:$AM,2,0)</f>
        <v>2084770021046013</v>
      </c>
      <c r="C98" s="21" t="str">
        <f>VLOOKUP(A98,[1]Общий!$E:$AM,18,0)</f>
        <v>ЦФО</v>
      </c>
      <c r="D98" s="11">
        <f>VLOOKUP(A98,[1]Общий!$E:$AM,19,0)</f>
        <v>113</v>
      </c>
      <c r="E98" s="22" t="str">
        <f>VLOOKUP(A98,[1]Общий!$E:$AM,20,0)</f>
        <v>Всероссийские соревнования</v>
      </c>
      <c r="F98" s="39" t="str">
        <f>VLOOKUP(A98,[1]Общий!$E:$AM,21,0)</f>
        <v>Дистанция-пешеходная</v>
      </c>
      <c r="G98" s="23">
        <f>VLOOKUP(A98,[1]Общий!$E:$AM,22,0)</f>
        <v>0</v>
      </c>
      <c r="H98" s="23" t="str">
        <f>VLOOKUP(A98,[1]Общий!$E:$AM,23,0)</f>
        <v>Юноши, девушки</v>
      </c>
      <c r="I98" s="7" t="str">
        <f>VLOOKUP(A98,[1]Общий!$E:$AM,24,0)</f>
        <v>14-15 лет</v>
      </c>
      <c r="J98" s="7">
        <f>VLOOKUP(A98,[1]Общий!$E:$AM,25,0)</f>
        <v>46311</v>
      </c>
      <c r="K98" s="34">
        <f>VLOOKUP(A98,[1]Общий!$E:$AM,26,0)</f>
        <v>46314</v>
      </c>
      <c r="L98" s="35" t="str">
        <f>VLOOKUP(A98,[1]Общий!$E:$AM,27,0)</f>
        <v>Россия</v>
      </c>
      <c r="M98" s="31" t="str">
        <f>VLOOKUP(A98,[1]Общий!$E:$AM,28,0)</f>
        <v>г.Москва</v>
      </c>
    </row>
    <row r="99" spans="1:13" s="3" customFormat="1" ht="25.5" x14ac:dyDescent="0.2">
      <c r="A99" s="57">
        <v>38968</v>
      </c>
      <c r="B99" s="45" t="str">
        <f>VLOOKUP(A99,[1]Общий!$E:$AM,2,0)</f>
        <v>2084580017046051</v>
      </c>
      <c r="C99" s="21" t="str">
        <f>VLOOKUP(A99,[1]Общий!$E:$AM,18,0)</f>
        <v>ПФО</v>
      </c>
      <c r="D99" s="11">
        <f>VLOOKUP(A99,[1]Общий!$E:$AM,19,0)</f>
        <v>114</v>
      </c>
      <c r="E99" s="22" t="str">
        <f>VLOOKUP(A99,[1]Общий!$E:$AM,20,0)</f>
        <v>Чемпионат Приволжского федерального округа</v>
      </c>
      <c r="F99" s="39" t="str">
        <f>VLOOKUP(A99,[1]Общий!$E:$AM,21,0)</f>
        <v>Дистанция-пешеходная;
дистанция-пешеходная-связка</v>
      </c>
      <c r="G99" s="23">
        <f>VLOOKUP(A99,[1]Общий!$E:$AM,22,0)</f>
        <v>0</v>
      </c>
      <c r="H99" s="23" t="str">
        <f>VLOOKUP(A99,[1]Общий!$E:$AM,23,0)</f>
        <v>Мужчины, женщины</v>
      </c>
      <c r="I99" s="7" t="str">
        <f>VLOOKUP(A99,[1]Общий!$E:$AM,24,0)</f>
        <v>22 и старше</v>
      </c>
      <c r="J99" s="7">
        <f>VLOOKUP(A99,[1]Общий!$E:$AM,25,0)</f>
        <v>46315</v>
      </c>
      <c r="K99" s="34">
        <f>VLOOKUP(A99,[1]Общий!$E:$AM,26,0)</f>
        <v>46319</v>
      </c>
      <c r="L99" s="35" t="str">
        <f>VLOOKUP(A99,[1]Общий!$E:$AM,27,0)</f>
        <v>Россия</v>
      </c>
      <c r="M99" s="31" t="str">
        <f>VLOOKUP(A99,[1]Общий!$E:$AM,28,0)</f>
        <v>Пензенская область, г.Пенза</v>
      </c>
    </row>
    <row r="100" spans="1:13" s="3" customFormat="1" ht="25.5" x14ac:dyDescent="0.2">
      <c r="A100" s="57">
        <v>39333</v>
      </c>
      <c r="B100" s="45" t="str">
        <f>VLOOKUP(A100,[1]Общий!$E:$AM,2,0)</f>
        <v>2084010023046091</v>
      </c>
      <c r="C100" s="21" t="str">
        <f>VLOOKUP(A100,[1]Общий!$E:$AM,18,0)</f>
        <v>ЮФО</v>
      </c>
      <c r="D100" s="11">
        <f>VLOOKUP(A100,[1]Общий!$E:$AM,19,0)</f>
        <v>115</v>
      </c>
      <c r="E100" s="22" t="str">
        <f>VLOOKUP(A100,[1]Общий!$E:$AM,20,0)</f>
        <v>Межрегиональные соревнования</v>
      </c>
      <c r="F100" s="39" t="str">
        <f>VLOOKUP(A100,[1]Общий!$E:$AM,21,0)</f>
        <v>Дистанция-пешеходная;
дистанция-пешеходная-связка</v>
      </c>
      <c r="G100" s="23">
        <f>VLOOKUP(A100,[1]Общий!$E:$AM,22,0)</f>
        <v>0</v>
      </c>
      <c r="H100" s="23" t="str">
        <f>VLOOKUP(A100,[1]Общий!$E:$AM,23,0)</f>
        <v>Мужчины, женщины</v>
      </c>
      <c r="I100" s="7" t="str">
        <f>VLOOKUP(A100,[1]Общий!$E:$AM,24,0)</f>
        <v>22 и старше</v>
      </c>
      <c r="J100" s="7">
        <f>VLOOKUP(A100,[1]Общий!$E:$AM,25,0)</f>
        <v>46323</v>
      </c>
      <c r="K100" s="34">
        <f>VLOOKUP(A100,[1]Общий!$E:$AM,26,0)</f>
        <v>46326</v>
      </c>
      <c r="L100" s="35" t="str">
        <f>VLOOKUP(A100,[1]Общий!$E:$AM,27,0)</f>
        <v>Россия</v>
      </c>
      <c r="M100" s="31" t="str">
        <f>VLOOKUP(A100,[1]Общий!$E:$AM,28,0)</f>
        <v>Республика Адыгея, ст.Даховская</v>
      </c>
    </row>
    <row r="101" spans="1:13" s="3" customFormat="1" ht="25.5" x14ac:dyDescent="0.2">
      <c r="A101" s="57">
        <v>39351</v>
      </c>
      <c r="B101" s="45" t="str">
        <f>VLOOKUP(A101,[1]Общий!$E:$AM,2,0)</f>
        <v>2084010023046090</v>
      </c>
      <c r="C101" s="21" t="str">
        <f>VLOOKUP(A101,[1]Общий!$E:$AM,18,0)</f>
        <v>ЮФО</v>
      </c>
      <c r="D101" s="11">
        <f>VLOOKUP(A101,[1]Общий!$E:$AM,19,0)</f>
        <v>116</v>
      </c>
      <c r="E101" s="22" t="str">
        <f>VLOOKUP(A101,[1]Общий!$E:$AM,20,0)</f>
        <v>Межрегиональные соревнования</v>
      </c>
      <c r="F101" s="39" t="str">
        <f>VLOOKUP(A101,[1]Общий!$E:$AM,21,0)</f>
        <v>Дистанция-пешеходная;
дистанция-пешеходная-связка</v>
      </c>
      <c r="G101" s="23">
        <f>VLOOKUP(A101,[1]Общий!$E:$AM,22,0)</f>
        <v>0</v>
      </c>
      <c r="H101" s="23" t="str">
        <f>VLOOKUP(A101,[1]Общий!$E:$AM,23,0)</f>
        <v>Юниоры, юниорки</v>
      </c>
      <c r="I101" s="7" t="str">
        <f>VLOOKUP(A101,[1]Общий!$E:$AM,24,0)</f>
        <v>16-21 год</v>
      </c>
      <c r="J101" s="7">
        <f>VLOOKUP(A101,[1]Общий!$E:$AM,25,0)</f>
        <v>46323</v>
      </c>
      <c r="K101" s="34">
        <f>VLOOKUP(A101,[1]Общий!$E:$AM,26,0)</f>
        <v>46326</v>
      </c>
      <c r="L101" s="35" t="str">
        <f>VLOOKUP(A101,[1]Общий!$E:$AM,27,0)</f>
        <v>Россия</v>
      </c>
      <c r="M101" s="31" t="str">
        <f>VLOOKUP(A101,[1]Общий!$E:$AM,28,0)</f>
        <v>Республика Адыгея, ст.Даховская</v>
      </c>
    </row>
    <row r="102" spans="1:13" s="3" customFormat="1" ht="25.5" x14ac:dyDescent="0.2">
      <c r="A102" s="57">
        <v>39352</v>
      </c>
      <c r="B102" s="45" t="str">
        <f>VLOOKUP(A102,[1]Общий!$E:$AM,2,0)</f>
        <v>2084010023046089</v>
      </c>
      <c r="C102" s="21" t="str">
        <f>VLOOKUP(A102,[1]Общий!$E:$AM,18,0)</f>
        <v>ЮФО</v>
      </c>
      <c r="D102" s="11">
        <f>VLOOKUP(A102,[1]Общий!$E:$AM,19,0)</f>
        <v>117</v>
      </c>
      <c r="E102" s="22" t="str">
        <f>VLOOKUP(A102,[1]Общий!$E:$AM,20,0)</f>
        <v>Межрегиональные соревнования</v>
      </c>
      <c r="F102" s="39" t="str">
        <f>VLOOKUP(A102,[1]Общий!$E:$AM,21,0)</f>
        <v>Дистанция-пешеходная;
дистанция-пешеходная-связка</v>
      </c>
      <c r="G102" s="23">
        <f>VLOOKUP(A102,[1]Общий!$E:$AM,22,0)</f>
        <v>0</v>
      </c>
      <c r="H102" s="23" t="str">
        <f>VLOOKUP(A102,[1]Общий!$E:$AM,23,0)</f>
        <v>Юноши, девушки</v>
      </c>
      <c r="I102" s="7" t="str">
        <f>VLOOKUP(A102,[1]Общий!$E:$AM,24,0)</f>
        <v>14-15 лет</v>
      </c>
      <c r="J102" s="7">
        <f>VLOOKUP(A102,[1]Общий!$E:$AM,25,0)</f>
        <v>46323</v>
      </c>
      <c r="K102" s="34">
        <f>VLOOKUP(A102,[1]Общий!$E:$AM,26,0)</f>
        <v>46326</v>
      </c>
      <c r="L102" s="35" t="str">
        <f>VLOOKUP(A102,[1]Общий!$E:$AM,27,0)</f>
        <v>Россия</v>
      </c>
      <c r="M102" s="31" t="str">
        <f>VLOOKUP(A102,[1]Общий!$E:$AM,28,0)</f>
        <v>Республика Адыгея, ст.Даховская</v>
      </c>
    </row>
    <row r="103" spans="1:13" s="3" customFormat="1" ht="25.5" x14ac:dyDescent="0.2">
      <c r="A103" s="57">
        <v>39353</v>
      </c>
      <c r="B103" s="45" t="str">
        <f>VLOOKUP(A103,[1]Общий!$E:$AM,2,0)</f>
        <v>2084010023046088</v>
      </c>
      <c r="C103" s="21" t="str">
        <f>VLOOKUP(A103,[1]Общий!$E:$AM,18,0)</f>
        <v>ЮФО</v>
      </c>
      <c r="D103" s="11">
        <f>VLOOKUP(A103,[1]Общий!$E:$AM,19,0)</f>
        <v>118</v>
      </c>
      <c r="E103" s="22" t="str">
        <f>VLOOKUP(A103,[1]Общий!$E:$AM,20,0)</f>
        <v>Межрегиональные соревнования</v>
      </c>
      <c r="F103" s="39" t="str">
        <f>VLOOKUP(A103,[1]Общий!$E:$AM,21,0)</f>
        <v>Дистанция-пешеходная;
дистанция-пешеходная-связка</v>
      </c>
      <c r="G103" s="23">
        <f>VLOOKUP(A103,[1]Общий!$E:$AM,22,0)</f>
        <v>0</v>
      </c>
      <c r="H103" s="23" t="str">
        <f>VLOOKUP(A103,[1]Общий!$E:$AM,23,0)</f>
        <v>Мальчики, девочки</v>
      </c>
      <c r="I103" s="7" t="str">
        <f>VLOOKUP(A103,[1]Общий!$E:$AM,24,0)</f>
        <v>8-13 лет</v>
      </c>
      <c r="J103" s="7">
        <f>VLOOKUP(A103,[1]Общий!$E:$AM,25,0)</f>
        <v>46323</v>
      </c>
      <c r="K103" s="34">
        <f>VLOOKUP(A103,[1]Общий!$E:$AM,26,0)</f>
        <v>46326</v>
      </c>
      <c r="L103" s="35" t="str">
        <f>VLOOKUP(A103,[1]Общий!$E:$AM,27,0)</f>
        <v>Россия</v>
      </c>
      <c r="M103" s="31" t="str">
        <f>VLOOKUP(A103,[1]Общий!$E:$AM,28,0)</f>
        <v>Республика Адыгея, ст.Даховская</v>
      </c>
    </row>
    <row r="104" spans="1:13" s="2" customFormat="1" ht="25.5" x14ac:dyDescent="0.2">
      <c r="A104" s="57">
        <v>39354</v>
      </c>
      <c r="B104" s="45" t="str">
        <f>VLOOKUP(A104,[1]Общий!$E:$AM,2,0)</f>
        <v>2084600023046094</v>
      </c>
      <c r="C104" s="21" t="str">
        <f>VLOOKUP(A104,[1]Общий!$E:$AM,18,0)</f>
        <v>СЗФО</v>
      </c>
      <c r="D104" s="11">
        <f>VLOOKUP(A104,[1]Общий!$E:$AM,19,0)</f>
        <v>119</v>
      </c>
      <c r="E104" s="22" t="str">
        <f>VLOOKUP(A104,[1]Общий!$E:$AM,20,0)</f>
        <v>Межрегиональные соревнования</v>
      </c>
      <c r="F104" s="39" t="str">
        <f>VLOOKUP(A104,[1]Общий!$E:$AM,21,0)</f>
        <v>Дистанция-пешеходная;
дистанция-пешеходная-связка</v>
      </c>
      <c r="G104" s="23">
        <f>VLOOKUP(A104,[1]Общий!$E:$AM,22,0)</f>
        <v>0</v>
      </c>
      <c r="H104" s="23" t="str">
        <f>VLOOKUP(A104,[1]Общий!$E:$AM,23,0)</f>
        <v>Юниоры, юниорки</v>
      </c>
      <c r="I104" s="7" t="str">
        <f>VLOOKUP(A104,[1]Общий!$E:$AM,24,0)</f>
        <v>16-21 год</v>
      </c>
      <c r="J104" s="7">
        <f>VLOOKUP(A104,[1]Общий!$E:$AM,25,0)</f>
        <v>46332</v>
      </c>
      <c r="K104" s="34">
        <f>VLOOKUP(A104,[1]Общий!$E:$AM,26,0)</f>
        <v>46334</v>
      </c>
      <c r="L104" s="35" t="str">
        <f>VLOOKUP(A104,[1]Общий!$E:$AM,27,0)</f>
        <v>Россия</v>
      </c>
      <c r="M104" s="31" t="str">
        <f>VLOOKUP(A104,[1]Общий!$E:$AM,28,0)</f>
        <v>Псковская область, рп.Сосновый Бор</v>
      </c>
    </row>
    <row r="105" spans="1:13" s="3" customFormat="1" ht="25.5" x14ac:dyDescent="0.2">
      <c r="A105" s="57">
        <v>39355</v>
      </c>
      <c r="B105" s="45" t="str">
        <f>VLOOKUP(A105,[1]Общий!$E:$AM,2,0)</f>
        <v>2084600023046093</v>
      </c>
      <c r="C105" s="21" t="str">
        <f>VLOOKUP(A105,[1]Общий!$E:$AM,18,0)</f>
        <v>СЗФО</v>
      </c>
      <c r="D105" s="11">
        <f>VLOOKUP(A105,[1]Общий!$E:$AM,19,0)</f>
        <v>120</v>
      </c>
      <c r="E105" s="22" t="str">
        <f>VLOOKUP(A105,[1]Общий!$E:$AM,20,0)</f>
        <v>Межрегиональные соревнования</v>
      </c>
      <c r="F105" s="39" t="str">
        <f>VLOOKUP(A105,[1]Общий!$E:$AM,21,0)</f>
        <v>Дистанция-пешеходная;
дистанция-пешеходная-связка</v>
      </c>
      <c r="G105" s="23">
        <f>VLOOKUP(A105,[1]Общий!$E:$AM,22,0)</f>
        <v>0</v>
      </c>
      <c r="H105" s="23" t="str">
        <f>VLOOKUP(A105,[1]Общий!$E:$AM,23,0)</f>
        <v>Юноши, девушки</v>
      </c>
      <c r="I105" s="7" t="str">
        <f>VLOOKUP(A105,[1]Общий!$E:$AM,24,0)</f>
        <v>14-15 лет</v>
      </c>
      <c r="J105" s="7">
        <f>VLOOKUP(A105,[1]Общий!$E:$AM,25,0)</f>
        <v>46332</v>
      </c>
      <c r="K105" s="34">
        <f>VLOOKUP(A105,[1]Общий!$E:$AM,26,0)</f>
        <v>46334</v>
      </c>
      <c r="L105" s="35" t="str">
        <f>VLOOKUP(A105,[1]Общий!$E:$AM,27,0)</f>
        <v>Россия</v>
      </c>
      <c r="M105" s="31" t="str">
        <f>VLOOKUP(A105,[1]Общий!$E:$AM,28,0)</f>
        <v>Псковская область, рп.Сосновый Бор</v>
      </c>
    </row>
    <row r="106" spans="1:13" s="2" customFormat="1" ht="25.5" x14ac:dyDescent="0.2">
      <c r="A106" s="57">
        <v>39356</v>
      </c>
      <c r="B106" s="45" t="str">
        <f>VLOOKUP(A106,[1]Общий!$E:$AM,2,0)</f>
        <v>2084600023046092</v>
      </c>
      <c r="C106" s="21" t="str">
        <f>VLOOKUP(A106,[1]Общий!$E:$AM,18,0)</f>
        <v>СЗФО</v>
      </c>
      <c r="D106" s="11">
        <f>VLOOKUP(A106,[1]Общий!$E:$AM,19,0)</f>
        <v>121</v>
      </c>
      <c r="E106" s="22" t="str">
        <f>VLOOKUP(A106,[1]Общий!$E:$AM,20,0)</f>
        <v>Межрегиональные соревнования</v>
      </c>
      <c r="F106" s="39" t="str">
        <f>VLOOKUP(A106,[1]Общий!$E:$AM,21,0)</f>
        <v>Дистанция-пешеходная;
дистанция-пешеходная-связка</v>
      </c>
      <c r="G106" s="23">
        <f>VLOOKUP(A106,[1]Общий!$E:$AM,22,0)</f>
        <v>0</v>
      </c>
      <c r="H106" s="23" t="str">
        <f>VLOOKUP(A106,[1]Общий!$E:$AM,23,0)</f>
        <v>Мальчики, девочки</v>
      </c>
      <c r="I106" s="7" t="str">
        <f>VLOOKUP(A106,[1]Общий!$E:$AM,24,0)</f>
        <v>8-13 лет</v>
      </c>
      <c r="J106" s="7">
        <f>VLOOKUP(A106,[1]Общий!$E:$AM,25,0)</f>
        <v>46332</v>
      </c>
      <c r="K106" s="34">
        <f>VLOOKUP(A106,[1]Общий!$E:$AM,26,0)</f>
        <v>46334</v>
      </c>
      <c r="L106" s="35" t="str">
        <f>VLOOKUP(A106,[1]Общий!$E:$AM,27,0)</f>
        <v>Россия</v>
      </c>
      <c r="M106" s="31" t="str">
        <f>VLOOKUP(A106,[1]Общий!$E:$AM,28,0)</f>
        <v>Псковская область, рп.Сосновый Бор</v>
      </c>
    </row>
    <row r="107" spans="1:13" s="3" customFormat="1" ht="38.25" x14ac:dyDescent="0.2">
      <c r="A107" s="57">
        <v>39358</v>
      </c>
      <c r="B107" s="45" t="str">
        <f>VLOOKUP(A107,[1]Общий!$E:$AM,2,0)</f>
        <v>2084550023046098</v>
      </c>
      <c r="C107" s="21" t="str">
        <f>VLOOKUP(A107,[1]Общий!$E:$AM,18,0)</f>
        <v>СибФО</v>
      </c>
      <c r="D107" s="11">
        <f>VLOOKUP(A107,[1]Общий!$E:$AM,19,0)</f>
        <v>122</v>
      </c>
      <c r="E107" s="22" t="str">
        <f>VLOOKUP(A107,[1]Общий!$E:$AM,20,0)</f>
        <v>Межрегиональные соревнования</v>
      </c>
      <c r="F107" s="39" t="str">
        <f>VLOOKUP(A107,[1]Общий!$E:$AM,21,0)</f>
        <v xml:space="preserve">Дистанция-пешеходная;
дистанция-пешеходная-связка;
дистанция-пешеходная-группа </v>
      </c>
      <c r="G107" s="23">
        <f>VLOOKUP(A107,[1]Общий!$E:$AM,22,0)</f>
        <v>0</v>
      </c>
      <c r="H107" s="23" t="str">
        <f>VLOOKUP(A107,[1]Общий!$E:$AM,23,0)</f>
        <v>Мужчины, женщины</v>
      </c>
      <c r="I107" s="7" t="str">
        <f>VLOOKUP(A107,[1]Общий!$E:$AM,24,0)</f>
        <v>22 и старше</v>
      </c>
      <c r="J107" s="7">
        <f>VLOOKUP(A107,[1]Общий!$E:$AM,25,0)</f>
        <v>46337</v>
      </c>
      <c r="K107" s="34">
        <f>VLOOKUP(A107,[1]Общий!$E:$AM,26,0)</f>
        <v>46341</v>
      </c>
      <c r="L107" s="35" t="str">
        <f>VLOOKUP(A107,[1]Общий!$E:$AM,27,0)</f>
        <v>Россия</v>
      </c>
      <c r="M107" s="31" t="str">
        <f>VLOOKUP(A107,[1]Общий!$E:$AM,28,0)</f>
        <v>Омская область, с.Азово</v>
      </c>
    </row>
    <row r="108" spans="1:13" s="3" customFormat="1" ht="38.25" x14ac:dyDescent="0.2">
      <c r="A108" s="57">
        <v>39359</v>
      </c>
      <c r="B108" s="45" t="str">
        <f>VLOOKUP(A108,[1]Общий!$E:$AM,2,0)</f>
        <v>2084550023046097</v>
      </c>
      <c r="C108" s="21" t="str">
        <f>VLOOKUP(A108,[1]Общий!$E:$AM,18,0)</f>
        <v>СибФО</v>
      </c>
      <c r="D108" s="11">
        <f>VLOOKUP(A108,[1]Общий!$E:$AM,19,0)</f>
        <v>123</v>
      </c>
      <c r="E108" s="22" t="str">
        <f>VLOOKUP(A108,[1]Общий!$E:$AM,20,0)</f>
        <v>Межрегиональные соревнования</v>
      </c>
      <c r="F108" s="39" t="str">
        <f>VLOOKUP(A108,[1]Общий!$E:$AM,21,0)</f>
        <v xml:space="preserve">Дистанция-пешеходная;
дистанция-пешеходная-связка;
дистанция-пешеходная-группа </v>
      </c>
      <c r="G108" s="23">
        <f>VLOOKUP(A108,[1]Общий!$E:$AM,22,0)</f>
        <v>0</v>
      </c>
      <c r="H108" s="23" t="str">
        <f>VLOOKUP(A108,[1]Общий!$E:$AM,23,0)</f>
        <v>Юниоры, юниорки</v>
      </c>
      <c r="I108" s="7" t="str">
        <f>VLOOKUP(A108,[1]Общий!$E:$AM,24,0)</f>
        <v>16-21 год</v>
      </c>
      <c r="J108" s="7">
        <f>VLOOKUP(A108,[1]Общий!$E:$AM,25,0)</f>
        <v>46337</v>
      </c>
      <c r="K108" s="34">
        <f>VLOOKUP(A108,[1]Общий!$E:$AM,26,0)</f>
        <v>46341</v>
      </c>
      <c r="L108" s="35" t="str">
        <f>VLOOKUP(A108,[1]Общий!$E:$AM,27,0)</f>
        <v>Россия</v>
      </c>
      <c r="M108" s="31" t="str">
        <f>VLOOKUP(A108,[1]Общий!$E:$AM,28,0)</f>
        <v>Омская область, с.Азово</v>
      </c>
    </row>
    <row r="109" spans="1:13" s="3" customFormat="1" ht="38.25" x14ac:dyDescent="0.2">
      <c r="A109" s="57">
        <v>39360</v>
      </c>
      <c r="B109" s="45" t="str">
        <f>VLOOKUP(A109,[1]Общий!$E:$AM,2,0)</f>
        <v>2084550023046096</v>
      </c>
      <c r="C109" s="21" t="str">
        <f>VLOOKUP(A109,[1]Общий!$E:$AM,18,0)</f>
        <v>СибФО</v>
      </c>
      <c r="D109" s="11">
        <f>VLOOKUP(A109,[1]Общий!$E:$AM,19,0)</f>
        <v>124</v>
      </c>
      <c r="E109" s="22" t="str">
        <f>VLOOKUP(A109,[1]Общий!$E:$AM,20,0)</f>
        <v>Межрегиональные соревнования</v>
      </c>
      <c r="F109" s="39" t="str">
        <f>VLOOKUP(A109,[1]Общий!$E:$AM,21,0)</f>
        <v xml:space="preserve">Дистанция-пешеходная;
дистанция-пешеходная-связка;
дистанция-пешеходная-группа </v>
      </c>
      <c r="G109" s="23">
        <f>VLOOKUP(A109,[1]Общий!$E:$AM,22,0)</f>
        <v>0</v>
      </c>
      <c r="H109" s="23" t="str">
        <f>VLOOKUP(A109,[1]Общий!$E:$AM,23,0)</f>
        <v>Юноши, девушки</v>
      </c>
      <c r="I109" s="7" t="str">
        <f>VLOOKUP(A109,[1]Общий!$E:$AM,24,0)</f>
        <v>14-15 лет</v>
      </c>
      <c r="J109" s="7">
        <f>VLOOKUP(A109,[1]Общий!$E:$AM,25,0)</f>
        <v>46337</v>
      </c>
      <c r="K109" s="34">
        <f>VLOOKUP(A109,[1]Общий!$E:$AM,26,0)</f>
        <v>46341</v>
      </c>
      <c r="L109" s="35" t="str">
        <f>VLOOKUP(A109,[1]Общий!$E:$AM,27,0)</f>
        <v>Россия</v>
      </c>
      <c r="M109" s="31" t="str">
        <f>VLOOKUP(A109,[1]Общий!$E:$AM,28,0)</f>
        <v>Омская область, с.Азово</v>
      </c>
    </row>
    <row r="110" spans="1:13" s="3" customFormat="1" ht="38.25" x14ac:dyDescent="0.2">
      <c r="A110" s="57">
        <v>39361</v>
      </c>
      <c r="B110" s="45" t="str">
        <f>VLOOKUP(A110,[1]Общий!$E:$AM,2,0)</f>
        <v>2084550023046095</v>
      </c>
      <c r="C110" s="21" t="str">
        <f>VLOOKUP(A110,[1]Общий!$E:$AM,18,0)</f>
        <v>СибФО</v>
      </c>
      <c r="D110" s="11">
        <f>VLOOKUP(A110,[1]Общий!$E:$AM,19,0)</f>
        <v>125</v>
      </c>
      <c r="E110" s="22" t="str">
        <f>VLOOKUP(A110,[1]Общий!$E:$AM,20,0)</f>
        <v>Межрегиональные соревнования</v>
      </c>
      <c r="F110" s="39" t="str">
        <f>VLOOKUP(A110,[1]Общий!$E:$AM,21,0)</f>
        <v xml:space="preserve">Дистанция-пешеходная;
дистанция-пешеходная-связка;
дистанция-пешеходная-группа </v>
      </c>
      <c r="G110" s="23">
        <f>VLOOKUP(A110,[1]Общий!$E:$AM,22,0)</f>
        <v>0</v>
      </c>
      <c r="H110" s="23" t="str">
        <f>VLOOKUP(A110,[1]Общий!$E:$AM,23,0)</f>
        <v>Мальчики, девочки</v>
      </c>
      <c r="I110" s="7" t="str">
        <f>VLOOKUP(A110,[1]Общий!$E:$AM,24,0)</f>
        <v>8-13 лет</v>
      </c>
      <c r="J110" s="7">
        <f>VLOOKUP(A110,[1]Общий!$E:$AM,25,0)</f>
        <v>46337</v>
      </c>
      <c r="K110" s="34">
        <f>VLOOKUP(A110,[1]Общий!$E:$AM,26,0)</f>
        <v>46341</v>
      </c>
      <c r="L110" s="35" t="str">
        <f>VLOOKUP(A110,[1]Общий!$E:$AM,27,0)</f>
        <v>Россия</v>
      </c>
      <c r="M110" s="31" t="str">
        <f>VLOOKUP(A110,[1]Общий!$E:$AM,28,0)</f>
        <v>Омская область, с.Азово</v>
      </c>
    </row>
    <row r="111" spans="1:13" s="3" customFormat="1" ht="38.25" x14ac:dyDescent="0.2">
      <c r="A111" s="57">
        <v>39362</v>
      </c>
      <c r="B111" s="45" t="str">
        <f>VLOOKUP(A111,[1]Общий!$E:$AM,2,0)</f>
        <v>2084270023046099</v>
      </c>
      <c r="C111" s="21" t="str">
        <f>VLOOKUP(A111,[1]Общий!$E:$AM,18,0)</f>
        <v>ДВФО</v>
      </c>
      <c r="D111" s="11">
        <f>VLOOKUP(A111,[1]Общий!$E:$AM,19,0)</f>
        <v>126</v>
      </c>
      <c r="E111" s="22" t="str">
        <f>VLOOKUP(A111,[1]Общий!$E:$AM,20,0)</f>
        <v>Межрегиональные соревнования</v>
      </c>
      <c r="F111" s="39" t="str">
        <f>VLOOKUP(A111,[1]Общий!$E:$AM,21,0)</f>
        <v xml:space="preserve">Дистанция-пешеходная;
дистанция-пешеходная-связка;
дистанция-пешеходная-группа </v>
      </c>
      <c r="G111" s="23">
        <f>VLOOKUP(A111,[1]Общий!$E:$AM,22,0)</f>
        <v>0</v>
      </c>
      <c r="H111" s="23" t="str">
        <f>VLOOKUP(A111,[1]Общий!$E:$AM,23,0)</f>
        <v>Мужчины, женщины</v>
      </c>
      <c r="I111" s="7" t="str">
        <f>VLOOKUP(A111,[1]Общий!$E:$AM,24,0)</f>
        <v>22 и старше</v>
      </c>
      <c r="J111" s="7">
        <f>VLOOKUP(A111,[1]Общий!$E:$AM,25,0)</f>
        <v>46359</v>
      </c>
      <c r="K111" s="34">
        <f>VLOOKUP(A111,[1]Общий!$E:$AM,26,0)</f>
        <v>46362</v>
      </c>
      <c r="L111" s="35" t="str">
        <f>VLOOKUP(A111,[1]Общий!$E:$AM,27,0)</f>
        <v>Россия</v>
      </c>
      <c r="M111" s="31" t="str">
        <f>VLOOKUP(A111,[1]Общий!$E:$AM,28,0)</f>
        <v>Хабаровский край, г.Хабаровск</v>
      </c>
    </row>
    <row r="112" spans="1:13" s="3" customFormat="1" ht="38.25" x14ac:dyDescent="0.2">
      <c r="A112" s="57">
        <v>39364</v>
      </c>
      <c r="B112" s="45" t="str">
        <f>VLOOKUP(A112,[1]Общий!$E:$AM,2,0)</f>
        <v>2084270023046100</v>
      </c>
      <c r="C112" s="21" t="str">
        <f>VLOOKUP(A112,[1]Общий!$E:$AM,18,0)</f>
        <v>ДВФО</v>
      </c>
      <c r="D112" s="11">
        <f>VLOOKUP(A112,[1]Общий!$E:$AM,19,0)</f>
        <v>127</v>
      </c>
      <c r="E112" s="22" t="str">
        <f>VLOOKUP(A112,[1]Общий!$E:$AM,20,0)</f>
        <v>Межрегиональные соревнования</v>
      </c>
      <c r="F112" s="39" t="str">
        <f>VLOOKUP(A112,[1]Общий!$E:$AM,21,0)</f>
        <v xml:space="preserve">Дистанция-пешеходная;
дистанция-пешеходная-связка;
дистанция-пешеходная-группа </v>
      </c>
      <c r="G112" s="23">
        <f>VLOOKUP(A112,[1]Общий!$E:$AM,22,0)</f>
        <v>0</v>
      </c>
      <c r="H112" s="23" t="str">
        <f>VLOOKUP(A112,[1]Общий!$E:$AM,23,0)</f>
        <v>Юноши, девушки</v>
      </c>
      <c r="I112" s="7" t="str">
        <f>VLOOKUP(A112,[1]Общий!$E:$AM,24,0)</f>
        <v>14-15 лет</v>
      </c>
      <c r="J112" s="7">
        <f>VLOOKUP(A112,[1]Общий!$E:$AM,25,0)</f>
        <v>46359</v>
      </c>
      <c r="K112" s="34">
        <f>VLOOKUP(A112,[1]Общий!$E:$AM,26,0)</f>
        <v>46362</v>
      </c>
      <c r="L112" s="35" t="str">
        <f>VLOOKUP(A112,[1]Общий!$E:$AM,27,0)</f>
        <v>Россия</v>
      </c>
      <c r="M112" s="31" t="str">
        <f>VLOOKUP(A112,[1]Общий!$E:$AM,28,0)</f>
        <v>Хабаровский край, г.Хабаровск</v>
      </c>
    </row>
    <row r="113" spans="1:13" s="3" customFormat="1" ht="38.25" x14ac:dyDescent="0.2">
      <c r="A113" s="57">
        <v>39365</v>
      </c>
      <c r="B113" s="45" t="str">
        <f>VLOOKUP(A113,[1]Общий!$E:$AM,2,0)</f>
        <v>2084270023046101</v>
      </c>
      <c r="C113" s="21" t="str">
        <f>VLOOKUP(A113,[1]Общий!$E:$AM,18,0)</f>
        <v>ДВФО</v>
      </c>
      <c r="D113" s="11">
        <f>VLOOKUP(A113,[1]Общий!$E:$AM,19,0)</f>
        <v>128</v>
      </c>
      <c r="E113" s="22" t="str">
        <f>VLOOKUP(A113,[1]Общий!$E:$AM,20,0)</f>
        <v>Межрегиональные соревнования</v>
      </c>
      <c r="F113" s="39" t="str">
        <f>VLOOKUP(A113,[1]Общий!$E:$AM,21,0)</f>
        <v xml:space="preserve">Дистанция-пешеходная;
дистанция-пешеходная-связка;
дистанция-пешеходная-группа </v>
      </c>
      <c r="G113" s="23">
        <f>VLOOKUP(A113,[1]Общий!$E:$AM,22,0)</f>
        <v>0</v>
      </c>
      <c r="H113" s="23" t="str">
        <f>VLOOKUP(A113,[1]Общий!$E:$AM,23,0)</f>
        <v>Мальчики, девочки</v>
      </c>
      <c r="I113" s="7" t="str">
        <f>VLOOKUP(A113,[1]Общий!$E:$AM,24,0)</f>
        <v>8-13 лет</v>
      </c>
      <c r="J113" s="7">
        <f>VLOOKUP(A113,[1]Общий!$E:$AM,25,0)</f>
        <v>46359</v>
      </c>
      <c r="K113" s="34">
        <f>VLOOKUP(A113,[1]Общий!$E:$AM,26,0)</f>
        <v>46362</v>
      </c>
      <c r="L113" s="35" t="str">
        <f>VLOOKUP(A113,[1]Общий!$E:$AM,27,0)</f>
        <v>Россия</v>
      </c>
      <c r="M113" s="31" t="str">
        <f>VLOOKUP(A113,[1]Общий!$E:$AM,28,0)</f>
        <v>Хабаровский край, г.Хабаровск</v>
      </c>
    </row>
    <row r="114" spans="1:13" s="3" customFormat="1" ht="89.25" x14ac:dyDescent="0.2">
      <c r="A114" s="57">
        <v>38841</v>
      </c>
      <c r="B114" s="45" t="str">
        <f>VLOOKUP(A114,[1]Общий!$E:$AM,2,0)</f>
        <v>2084770022045978</v>
      </c>
      <c r="C114" s="21" t="str">
        <f>VLOOKUP(A114,[1]Общий!$E:$AM,18,0)</f>
        <v>ЦФО</v>
      </c>
      <c r="D114" s="11">
        <f>VLOOKUP(A114,[1]Общий!$E:$AM,19,0)</f>
        <v>130</v>
      </c>
      <c r="E114" s="22" t="str">
        <f>VLOOKUP(A114,[1]Общий!$E:$AM,20,0)</f>
        <v xml:space="preserve">Первенство России </v>
      </c>
      <c r="F114" s="39" t="str">
        <f>VLOOKUP(A114,[1]Общий!$E:$AM,21,0)</f>
        <v>Маршрут-пешеходный (1-6 категория);
маршрут-водный (1-6 категория);
маршрут-горный (1-6 категория);
маршрут-на средствах передвижения (1-6 категория) (велосипед);
маршрут-лыжный (1-6 категория);
маршрут-спелео (1-6 категория);</v>
      </c>
      <c r="G114" s="37" t="str">
        <f>VLOOKUP(A114,[1]Общий!$E:$AM,22,0)</f>
        <v>подведение итогов</v>
      </c>
      <c r="H114" s="23" t="str">
        <f>VLOOKUP(A114,[1]Общий!$E:$AM,23,0)</f>
        <v>Юниоры, юниорки</v>
      </c>
      <c r="I114" s="7" t="str">
        <f>VLOOKUP(A114,[1]Общий!$E:$AM,24,0)</f>
        <v>17-21 год</v>
      </c>
      <c r="J114" s="7">
        <f>VLOOKUP(A114,[1]Общий!$E:$AM,25,0)</f>
        <v>46361</v>
      </c>
      <c r="K114" s="34">
        <f>VLOOKUP(A114,[1]Общий!$E:$AM,26,0)</f>
        <v>46365</v>
      </c>
      <c r="L114" s="35" t="str">
        <f>VLOOKUP(A114,[1]Общий!$E:$AM,27,0)</f>
        <v>Россия</v>
      </c>
      <c r="M114" s="31" t="str">
        <f>VLOOKUP(A114,[1]Общий!$E:$AM,28,0)</f>
        <v>г.Москва</v>
      </c>
    </row>
    <row r="115" spans="1:13" s="3" customFormat="1" ht="79.5" customHeight="1" x14ac:dyDescent="0.2">
      <c r="A115" s="57">
        <v>38830</v>
      </c>
      <c r="B115" s="45" t="str">
        <f>VLOOKUP(A115,[1]Общий!$E:$AM,2,0)</f>
        <v>2084770020045969</v>
      </c>
      <c r="C115" s="21" t="str">
        <f>VLOOKUP(A115,[1]Общий!$E:$AM,18,0)</f>
        <v>ЦФО</v>
      </c>
      <c r="D115" s="11">
        <f>VLOOKUP(A115,[1]Общий!$E:$AM,19,0)</f>
        <v>131</v>
      </c>
      <c r="E115" s="22" t="str">
        <f>VLOOKUP(A115,[1]Общий!$E:$AM,20,0)</f>
        <v>Кубок России</v>
      </c>
      <c r="F115" s="39" t="str">
        <f>VLOOKUP(A115,[1]Общий!$E:$AM,21,0)</f>
        <v>Маршрут-водный (1-6 категория);
маршрут-горный (1-6 категория);
маршрут-на средствах передвижения (1-6 категория) (велосипед)</v>
      </c>
      <c r="G115" s="37" t="str">
        <f>VLOOKUP(A115,[1]Общий!$E:$AM,22,0)</f>
        <v>подведение итогов</v>
      </c>
      <c r="H115" s="23" t="str">
        <f>VLOOKUP(A115,[1]Общий!$E:$AM,23,0)</f>
        <v>Мужчины, женщины</v>
      </c>
      <c r="I115" s="7" t="str">
        <f>VLOOKUP(A115,[1]Общий!$E:$AM,24,0)</f>
        <v>22 и старше</v>
      </c>
      <c r="J115" s="7">
        <f>VLOOKUP(A115,[1]Общий!$E:$AM,25,0)</f>
        <v>46365</v>
      </c>
      <c r="K115" s="34">
        <f>VLOOKUP(A115,[1]Общий!$E:$AM,26,0)</f>
        <v>46369</v>
      </c>
      <c r="L115" s="35" t="str">
        <f>VLOOKUP(A115,[1]Общий!$E:$AM,27,0)</f>
        <v>Россия</v>
      </c>
      <c r="M115" s="31" t="str">
        <f>VLOOKUP(A115,[1]Общий!$E:$AM,28,0)</f>
        <v>г.Москва</v>
      </c>
    </row>
    <row r="116" spans="1:13" s="3" customFormat="1" ht="38.25" x14ac:dyDescent="0.2">
      <c r="A116" s="57">
        <v>38864</v>
      </c>
      <c r="B116" s="45" t="str">
        <f>VLOOKUP(A116,[1]Общий!$E:$AM,2,0)</f>
        <v>2084120021046014</v>
      </c>
      <c r="C116" s="21" t="str">
        <f>VLOOKUP(A116,[1]Общий!$E:$AM,18,0)</f>
        <v>ПФО</v>
      </c>
      <c r="D116" s="11">
        <f>VLOOKUP(A116,[1]Общий!$E:$AM,19,0)</f>
        <v>132</v>
      </c>
      <c r="E116" s="22" t="str">
        <f>VLOOKUP(A116,[1]Общий!$E:$AM,20,0)</f>
        <v>Всероссийские соревнования</v>
      </c>
      <c r="F116" s="39" t="str">
        <f>VLOOKUP(A116,[1]Общий!$E:$AM,21,0)</f>
        <v>Дистанция-лыжная; 
дистанция-лыжная-связка;
дистанция-лыжная-группа</v>
      </c>
      <c r="G116" s="23">
        <f>VLOOKUP(A116,[1]Общий!$E:$AM,22,0)</f>
        <v>0</v>
      </c>
      <c r="H116" s="23" t="str">
        <f>VLOOKUP(A116,[1]Общий!$E:$AM,23,0)</f>
        <v>Мужчины, женщины</v>
      </c>
      <c r="I116" s="7" t="str">
        <f>VLOOKUP(A116,[1]Общий!$E:$AM,24,0)</f>
        <v>22 и старше</v>
      </c>
      <c r="J116" s="7">
        <f>VLOOKUP(A116,[1]Общий!$E:$AM,25,0)</f>
        <v>46372</v>
      </c>
      <c r="K116" s="34">
        <f>VLOOKUP(A116,[1]Общий!$E:$AM,26,0)</f>
        <v>46377</v>
      </c>
      <c r="L116" s="35" t="str">
        <f>VLOOKUP(A116,[1]Общий!$E:$AM,27,0)</f>
        <v>Россия</v>
      </c>
      <c r="M116" s="31" t="str">
        <f>VLOOKUP(A116,[1]Общий!$E:$AM,28,0)</f>
        <v>Республика Марий Эл, д.Корта</v>
      </c>
    </row>
    <row r="117" spans="1:13" s="3" customFormat="1" ht="38.25" x14ac:dyDescent="0.2">
      <c r="A117" s="57">
        <v>38865</v>
      </c>
      <c r="B117" s="45" t="str">
        <f>VLOOKUP(A117,[1]Общий!$E:$AM,2,0)</f>
        <v>2084120021046015</v>
      </c>
      <c r="C117" s="21" t="str">
        <f>VLOOKUP(A117,[1]Общий!$E:$AM,18,0)</f>
        <v>ПФО</v>
      </c>
      <c r="D117" s="11">
        <f>VLOOKUP(A117,[1]Общий!$E:$AM,19,0)</f>
        <v>133</v>
      </c>
      <c r="E117" s="22" t="str">
        <f>VLOOKUP(A117,[1]Общий!$E:$AM,20,0)</f>
        <v>Всероссийские соревнования</v>
      </c>
      <c r="F117" s="39" t="str">
        <f>VLOOKUP(A117,[1]Общий!$E:$AM,21,0)</f>
        <v>Дистанция-лыжная; 
дистанция-лыжная-связка;
дистанция-лыжная-группа</v>
      </c>
      <c r="G117" s="23">
        <f>VLOOKUP(A117,[1]Общий!$E:$AM,22,0)</f>
        <v>0</v>
      </c>
      <c r="H117" s="23" t="str">
        <f>VLOOKUP(A117,[1]Общий!$E:$AM,23,0)</f>
        <v>Юниоры, юниорки</v>
      </c>
      <c r="I117" s="7" t="str">
        <f>VLOOKUP(A117,[1]Общий!$E:$AM,24,0)</f>
        <v>16-21 год</v>
      </c>
      <c r="J117" s="7">
        <f>VLOOKUP(A117,[1]Общий!$E:$AM,25,0)</f>
        <v>46372</v>
      </c>
      <c r="K117" s="34">
        <f>VLOOKUP(A117,[1]Общий!$E:$AM,26,0)</f>
        <v>46377</v>
      </c>
      <c r="L117" s="35" t="str">
        <f>VLOOKUP(A117,[1]Общий!$E:$AM,27,0)</f>
        <v>Россия</v>
      </c>
      <c r="M117" s="31" t="str">
        <f>VLOOKUP(A117,[1]Общий!$E:$AM,28,0)</f>
        <v>Республика Марий Эл, д.Корта</v>
      </c>
    </row>
    <row r="118" spans="1:13" s="3" customFormat="1" ht="38.25" x14ac:dyDescent="0.2">
      <c r="A118" s="57">
        <v>38866</v>
      </c>
      <c r="B118" s="45" t="str">
        <f>VLOOKUP(A118,[1]Общий!$E:$AM,2,0)</f>
        <v>2084120021046016</v>
      </c>
      <c r="C118" s="21" t="str">
        <f>VLOOKUP(A118,[1]Общий!$E:$AM,18,0)</f>
        <v>ПФО</v>
      </c>
      <c r="D118" s="11">
        <f>VLOOKUP(A118,[1]Общий!$E:$AM,19,0)</f>
        <v>134</v>
      </c>
      <c r="E118" s="22" t="str">
        <f>VLOOKUP(A118,[1]Общий!$E:$AM,20,0)</f>
        <v>Всероссийские соревнования</v>
      </c>
      <c r="F118" s="39" t="str">
        <f>VLOOKUP(A118,[1]Общий!$E:$AM,21,0)</f>
        <v>Дистанция-лыжная; 
дистанция-лыжная-связка;
дистанция-лыжная-группа</v>
      </c>
      <c r="G118" s="23">
        <f>VLOOKUP(A118,[1]Общий!$E:$AM,22,0)</f>
        <v>0</v>
      </c>
      <c r="H118" s="23" t="str">
        <f>VLOOKUP(A118,[1]Общий!$E:$AM,23,0)</f>
        <v>Юноши, девушки</v>
      </c>
      <c r="I118" s="7" t="str">
        <f>VLOOKUP(A118,[1]Общий!$E:$AM,24,0)</f>
        <v>14-15 лет</v>
      </c>
      <c r="J118" s="7">
        <f>VLOOKUP(A118,[1]Общий!$E:$AM,25,0)</f>
        <v>46372</v>
      </c>
      <c r="K118" s="34">
        <f>VLOOKUP(A118,[1]Общий!$E:$AM,26,0)</f>
        <v>46377</v>
      </c>
      <c r="L118" s="35" t="str">
        <f>VLOOKUP(A118,[1]Общий!$E:$AM,27,0)</f>
        <v>Россия</v>
      </c>
      <c r="M118" s="31" t="str">
        <f>VLOOKUP(A118,[1]Общий!$E:$AM,28,0)</f>
        <v>Республика Марий Эл, д.Корта</v>
      </c>
    </row>
    <row r="119" spans="1:13" s="3" customFormat="1" ht="102" x14ac:dyDescent="0.2">
      <c r="A119" s="57">
        <v>38808</v>
      </c>
      <c r="B119" s="45" t="str">
        <f>VLOOKUP(A119,[1]Общий!$E:$AM,2,0)</f>
        <v>2084770019045959</v>
      </c>
      <c r="C119" s="21" t="str">
        <f>VLOOKUP(A119,[1]Общий!$E:$AM,18,0)</f>
        <v>ЦФО</v>
      </c>
      <c r="D119" s="11">
        <f>VLOOKUP(A119,[1]Общий!$E:$AM,19,0)</f>
        <v>135</v>
      </c>
      <c r="E119" s="22" t="str">
        <f>VLOOKUP(A119,[1]Общий!$E:$AM,20,0)</f>
        <v>Чемпионат России</v>
      </c>
      <c r="F119" s="39" t="str">
        <f>VLOOKUP(A119,[1]Общий!$E:$AM,21,0)</f>
        <v>Маршрут-пешеходный (1-6 категория);
маршрут-водный (1-6 категория);
маршрут-горный (1-6 категория);
маршрут-на средствах передвижения (1-6 категория) (автомото);
маршрут-парусный (1-6 категория);
маршрут-лыжный (1-6 категория);
маршрут-спелео (1-6 категория);</v>
      </c>
      <c r="G119" s="37" t="str">
        <f>VLOOKUP(A119,[1]Общий!$E:$AM,22,0)</f>
        <v>подведение итогов</v>
      </c>
      <c r="H119" s="23" t="str">
        <f>VLOOKUP(A119,[1]Общий!$E:$AM,23,0)</f>
        <v>Мужчины, женщины</v>
      </c>
      <c r="I119" s="7" t="str">
        <f>VLOOKUP(A119,[1]Общий!$E:$AM,24,0)</f>
        <v>22 и старше</v>
      </c>
      <c r="J119" s="7">
        <f>VLOOKUP(A119,[1]Общий!$E:$AM,25,0)</f>
        <v>46371</v>
      </c>
      <c r="K119" s="34">
        <f>VLOOKUP(A119,[1]Общий!$E:$AM,26,0)</f>
        <v>46375</v>
      </c>
      <c r="L119" s="35" t="str">
        <f>VLOOKUP(A119,[1]Общий!$E:$AM,27,0)</f>
        <v>Россия</v>
      </c>
      <c r="M119" s="31" t="str">
        <f>VLOOKUP(A119,[1]Общий!$E:$AM,28,0)</f>
        <v>г.Москва</v>
      </c>
    </row>
    <row r="120" spans="1:13" s="3" customFormat="1" ht="38.25" x14ac:dyDescent="0.2">
      <c r="A120" s="57">
        <v>39366</v>
      </c>
      <c r="B120" s="45" t="str">
        <f>VLOOKUP(A120,[1]Общий!$E:$AM,2,0)</f>
        <v>2084400023046105</v>
      </c>
      <c r="C120" s="21" t="str">
        <f>VLOOKUP(A120,[1]Общий!$E:$AM,18,0)</f>
        <v>ЦФО</v>
      </c>
      <c r="D120" s="11">
        <f>VLOOKUP(A120,[1]Общий!$E:$AM,19,0)</f>
        <v>136</v>
      </c>
      <c r="E120" s="22" t="str">
        <f>VLOOKUP(A120,[1]Общий!$E:$AM,20,0)</f>
        <v>Межрегиональные соревнования</v>
      </c>
      <c r="F120" s="39" t="str">
        <f>VLOOKUP(A120,[1]Общий!$E:$AM,21,0)</f>
        <v xml:space="preserve">Дистанция-пешеходная;
дистанция-пешеходная-связка;
дистанция-пешеходная-группа </v>
      </c>
      <c r="G120" s="23">
        <f>VLOOKUP(A120,[1]Общий!$E:$AM,22,0)</f>
        <v>0</v>
      </c>
      <c r="H120" s="23" t="str">
        <f>VLOOKUP(A120,[1]Общий!$E:$AM,23,0)</f>
        <v>Мужчины, женщины</v>
      </c>
      <c r="I120" s="7" t="str">
        <f>VLOOKUP(A120,[1]Общий!$E:$AM,24,0)</f>
        <v>22 и старше</v>
      </c>
      <c r="J120" s="7">
        <f>VLOOKUP(A120,[1]Общий!$E:$AM,25,0)</f>
        <v>46373</v>
      </c>
      <c r="K120" s="34">
        <f>VLOOKUP(A120,[1]Общий!$E:$AM,26,0)</f>
        <v>46377</v>
      </c>
      <c r="L120" s="35" t="str">
        <f>VLOOKUP(A120,[1]Общий!$E:$AM,27,0)</f>
        <v>Россия</v>
      </c>
      <c r="M120" s="31" t="str">
        <f>VLOOKUP(A120,[1]Общий!$E:$AM,28,0)</f>
        <v>Калужская область, п.Ферзиково</v>
      </c>
    </row>
    <row r="121" spans="1:13" s="3" customFormat="1" ht="38.25" x14ac:dyDescent="0.2">
      <c r="A121" s="57">
        <v>39367</v>
      </c>
      <c r="B121" s="45" t="str">
        <f>VLOOKUP(A121,[1]Общий!$E:$AM,2,0)</f>
        <v>2084400023046104</v>
      </c>
      <c r="C121" s="21" t="str">
        <f>VLOOKUP(A121,[1]Общий!$E:$AM,18,0)</f>
        <v>ЦФО</v>
      </c>
      <c r="D121" s="11">
        <f>VLOOKUP(A121,[1]Общий!$E:$AM,19,0)</f>
        <v>137</v>
      </c>
      <c r="E121" s="22" t="str">
        <f>VLOOKUP(A121,[1]Общий!$E:$AM,20,0)</f>
        <v>Межрегиональные соревнования</v>
      </c>
      <c r="F121" s="39" t="str">
        <f>VLOOKUP(A121,[1]Общий!$E:$AM,21,0)</f>
        <v xml:space="preserve">Дистанция-пешеходная;
дистанция-пешеходная-связка;
дистанция-пешеходная-группа </v>
      </c>
      <c r="G121" s="23">
        <f>VLOOKUP(A121,[1]Общий!$E:$AM,22,0)</f>
        <v>0</v>
      </c>
      <c r="H121" s="23" t="str">
        <f>VLOOKUP(A121,[1]Общий!$E:$AM,23,0)</f>
        <v>Юниоры, юниорки</v>
      </c>
      <c r="I121" s="7" t="str">
        <f>VLOOKUP(A121,[1]Общий!$E:$AM,24,0)</f>
        <v>16-21 год</v>
      </c>
      <c r="J121" s="7">
        <f>VLOOKUP(A121,[1]Общий!$E:$AM,25,0)</f>
        <v>46373</v>
      </c>
      <c r="K121" s="34">
        <f>VLOOKUP(A121,[1]Общий!$E:$AM,26,0)</f>
        <v>46377</v>
      </c>
      <c r="L121" s="35" t="str">
        <f>VLOOKUP(A121,[1]Общий!$E:$AM,27,0)</f>
        <v>Россия</v>
      </c>
      <c r="M121" s="31" t="str">
        <f>VLOOKUP(A121,[1]Общий!$E:$AM,28,0)</f>
        <v>Калужская область, п.Ферзиково</v>
      </c>
    </row>
    <row r="122" spans="1:13" s="3" customFormat="1" ht="38.25" x14ac:dyDescent="0.2">
      <c r="A122" s="57">
        <v>39368</v>
      </c>
      <c r="B122" s="45" t="str">
        <f>VLOOKUP(A122,[1]Общий!$E:$AM,2,0)</f>
        <v>2084400023046103</v>
      </c>
      <c r="C122" s="21" t="str">
        <f>VLOOKUP(A122,[1]Общий!$E:$AM,18,0)</f>
        <v>ЦФО</v>
      </c>
      <c r="D122" s="11">
        <f>VLOOKUP(A122,[1]Общий!$E:$AM,19,0)</f>
        <v>138</v>
      </c>
      <c r="E122" s="22" t="str">
        <f>VLOOKUP(A122,[1]Общий!$E:$AM,20,0)</f>
        <v>Межрегиональные соревнования</v>
      </c>
      <c r="F122" s="39" t="str">
        <f>VLOOKUP(A122,[1]Общий!$E:$AM,21,0)</f>
        <v xml:space="preserve">Дистанция-пешеходная;
дистанция-пешеходная-связка;
дистанция-пешеходная-группа </v>
      </c>
      <c r="G122" s="23">
        <f>VLOOKUP(A122,[1]Общий!$E:$AM,22,0)</f>
        <v>0</v>
      </c>
      <c r="H122" s="23" t="str">
        <f>VLOOKUP(A122,[1]Общий!$E:$AM,23,0)</f>
        <v>Юноши, девушки</v>
      </c>
      <c r="I122" s="7" t="str">
        <f>VLOOKUP(A122,[1]Общий!$E:$AM,24,0)</f>
        <v>14-15 лет</v>
      </c>
      <c r="J122" s="7">
        <f>VLOOKUP(A122,[1]Общий!$E:$AM,25,0)</f>
        <v>46373</v>
      </c>
      <c r="K122" s="34">
        <f>VLOOKUP(A122,[1]Общий!$E:$AM,26,0)</f>
        <v>46377</v>
      </c>
      <c r="L122" s="35" t="str">
        <f>VLOOKUP(A122,[1]Общий!$E:$AM,27,0)</f>
        <v>Россия</v>
      </c>
      <c r="M122" s="31" t="str">
        <f>VLOOKUP(A122,[1]Общий!$E:$AM,28,0)</f>
        <v>Калужская область, п.Ферзиково</v>
      </c>
    </row>
    <row r="123" spans="1:13" s="3" customFormat="1" ht="39" thickBot="1" x14ac:dyDescent="0.25">
      <c r="A123" s="58">
        <v>39369</v>
      </c>
      <c r="B123" s="46" t="str">
        <f>VLOOKUP(A123,[1]Общий!$E:$AM,2,0)</f>
        <v>2084400023046102</v>
      </c>
      <c r="C123" s="47" t="str">
        <f>VLOOKUP(A123,[1]Общий!$E:$AM,18,0)</f>
        <v>ЦФО</v>
      </c>
      <c r="D123" s="48">
        <f>VLOOKUP(A123,[1]Общий!$E:$AM,19,0)</f>
        <v>139</v>
      </c>
      <c r="E123" s="49" t="str">
        <f>VLOOKUP(A123,[1]Общий!$E:$AM,20,0)</f>
        <v>Межрегиональные соревнования</v>
      </c>
      <c r="F123" s="50" t="str">
        <f>VLOOKUP(A123,[1]Общий!$E:$AM,21,0)</f>
        <v xml:space="preserve">Дистанция-пешеходная;
дистанция-пешеходная-связка;
дистанция-пешеходная-группа </v>
      </c>
      <c r="G123" s="51">
        <f>VLOOKUP(A123,[1]Общий!$E:$AM,22,0)</f>
        <v>0</v>
      </c>
      <c r="H123" s="51" t="str">
        <f>VLOOKUP(A123,[1]Общий!$E:$AM,23,0)</f>
        <v>Мальчики, девочки</v>
      </c>
      <c r="I123" s="52" t="str">
        <f>VLOOKUP(A123,[1]Общий!$E:$AM,24,0)</f>
        <v>8-13 лет</v>
      </c>
      <c r="J123" s="52">
        <f>VLOOKUP(A123,[1]Общий!$E:$AM,25,0)</f>
        <v>46373</v>
      </c>
      <c r="K123" s="53">
        <f>VLOOKUP(A123,[1]Общий!$E:$AM,26,0)</f>
        <v>46377</v>
      </c>
      <c r="L123" s="54" t="str">
        <f>VLOOKUP(A123,[1]Общий!$E:$AM,27,0)</f>
        <v>Россия</v>
      </c>
      <c r="M123" s="55" t="str">
        <f>VLOOKUP(A123,[1]Общий!$E:$AM,28,0)</f>
        <v>Калужская область, п.Ферзиково</v>
      </c>
    </row>
    <row r="126" spans="1:13" x14ac:dyDescent="0.2">
      <c r="D126" s="69" t="s">
        <v>18</v>
      </c>
    </row>
    <row r="127" spans="1:13" ht="25.5" x14ac:dyDescent="0.2">
      <c r="A127" s="59">
        <v>39049</v>
      </c>
      <c r="B127" s="60" t="str">
        <f>VLOOKUP(A127,[1]Общий!$E:$AM,2,0)</f>
        <v>в регионе</v>
      </c>
      <c r="C127" s="61" t="str">
        <f>VLOOKUP(A127,[1]Общий!$E:$AM,18,0)</f>
        <v>ЦФО</v>
      </c>
      <c r="D127" s="62">
        <f>VLOOKUP(A127,[1]Общий!$E:$AM,19,0)</f>
        <v>19</v>
      </c>
      <c r="E127" s="63" t="str">
        <f>VLOOKUP(A127,[1]Общий!$E:$AM,20,0)</f>
        <v>Межрегиональные соревнования</v>
      </c>
      <c r="F127" s="64" t="str">
        <f>VLOOKUP(A127,[1]Общий!$E:$AM,21,0)</f>
        <v>Дистанция-комбинированная</v>
      </c>
      <c r="G127" s="65">
        <f>VLOOKUP(A127,[1]Общий!$E:$AM,22,0)</f>
        <v>0</v>
      </c>
      <c r="H127" s="65" t="str">
        <f>VLOOKUP(A127,[1]Общий!$E:$AM,23,0)</f>
        <v>Мужчины, женщины</v>
      </c>
      <c r="I127" s="66" t="str">
        <f>VLOOKUP(A127,[1]Общий!$E:$AM,24,0)</f>
        <v>22 и старше</v>
      </c>
      <c r="J127" s="66">
        <f>VLOOKUP(A127,[1]Общий!$E:$AM,25,0)</f>
        <v>46058</v>
      </c>
      <c r="K127" s="67">
        <f>VLOOKUP(A127,[1]Общий!$E:$AM,26,0)</f>
        <v>46061</v>
      </c>
      <c r="L127" s="60" t="str">
        <f>VLOOKUP(A127,[1]Общий!$E:$AM,27,0)</f>
        <v>Россия</v>
      </c>
      <c r="M127" s="68" t="str">
        <f>VLOOKUP(A127,[1]Общий!$E:$AM,28,0)</f>
        <v>Московская область, пгт.Жилево</v>
      </c>
    </row>
    <row r="128" spans="1:13" s="3" customFormat="1" ht="63.75" x14ac:dyDescent="0.2">
      <c r="A128" s="59">
        <v>38821</v>
      </c>
      <c r="B128" s="60" t="str">
        <f>VLOOKUP(A128,[1]Общий!$E:$AM,2,0)</f>
        <v>в регионе</v>
      </c>
      <c r="C128" s="61" t="str">
        <f>VLOOKUP(A128,[1]Общий!$E:$AM,18,0)</f>
        <v>УрФО</v>
      </c>
      <c r="D128" s="62">
        <f>VLOOKUP(A128,[1]Общий!$E:$AM,19,0)</f>
        <v>42</v>
      </c>
      <c r="E128" s="63" t="str">
        <f>VLOOKUP(A128,[1]Общий!$E:$AM,20,0)</f>
        <v>Кубок России</v>
      </c>
      <c r="F128" s="64" t="str">
        <f>VLOOKUP(A128,[1]Общий!$E:$AM,21,0)</f>
        <v xml:space="preserve">Дистанция-водная-каяк;
дистанция-водная-байдарка;
дистанция-водная-катамаран 2;
дистанция-водная-катамаран 4;
дистанция-водная-командная гонка </v>
      </c>
      <c r="G128" s="65">
        <f>VLOOKUP(A128,[1]Общий!$E:$AM,22,0)</f>
        <v>0</v>
      </c>
      <c r="H128" s="65" t="str">
        <f>VLOOKUP(A128,[1]Общий!$E:$AM,23,0)</f>
        <v>Мужчины, женщины</v>
      </c>
      <c r="I128" s="66" t="str">
        <f>VLOOKUP(A128,[1]Общий!$E:$AM,24,0)</f>
        <v>22 и старше</v>
      </c>
      <c r="J128" s="66">
        <f>VLOOKUP(A128,[1]Общий!$E:$AM,25,0)</f>
        <v>46128</v>
      </c>
      <c r="K128" s="67">
        <f>VLOOKUP(A128,[1]Общий!$E:$AM,26,0)</f>
        <v>46132</v>
      </c>
      <c r="L128" s="60" t="str">
        <f>VLOOKUP(A128,[1]Общий!$E:$AM,27,0)</f>
        <v>Россия</v>
      </c>
      <c r="M128" s="68" t="str">
        <f>VLOOKUP(A128,[1]Общий!$E:$AM,28,0)</f>
        <v>по назначению
(Свердловская область, д.Бекленищева)</v>
      </c>
    </row>
    <row r="129" spans="1:13" s="3" customFormat="1" ht="25.5" x14ac:dyDescent="0.2">
      <c r="A129" s="59">
        <v>38874</v>
      </c>
      <c r="B129" s="60" t="str">
        <f>VLOOKUP(A129,[1]Общий!$E:$AM,2,0)</f>
        <v>в регионе</v>
      </c>
      <c r="C129" s="61" t="str">
        <f>VLOOKUP(A129,[1]Общий!$E:$AM,18,0)</f>
        <v>УрФО</v>
      </c>
      <c r="D129" s="62">
        <f>VLOOKUP(A129,[1]Общий!$E:$AM,19,0)</f>
        <v>43</v>
      </c>
      <c r="E129" s="63" t="str">
        <f>VLOOKUP(A129,[1]Общий!$E:$AM,20,0)</f>
        <v>Чемпионат Уральского федерального округа</v>
      </c>
      <c r="F129" s="64" t="str">
        <f>VLOOKUP(A129,[1]Общий!$E:$AM,21,0)</f>
        <v>Северная ходьба</v>
      </c>
      <c r="G129" s="65">
        <f>VLOOKUP(A129,[1]Общий!$E:$AM,22,0)</f>
        <v>0</v>
      </c>
      <c r="H129" s="65" t="str">
        <f>VLOOKUP(A129,[1]Общий!$E:$AM,23,0)</f>
        <v>Мужчины, женщины</v>
      </c>
      <c r="I129" s="66" t="str">
        <f>VLOOKUP(A129,[1]Общий!$E:$AM,24,0)</f>
        <v>18 и старше</v>
      </c>
      <c r="J129" s="66">
        <f>VLOOKUP(A129,[1]Общий!$E:$AM,25,0)</f>
        <v>46129</v>
      </c>
      <c r="K129" s="67">
        <f>VLOOKUP(A129,[1]Общий!$E:$AM,26,0)</f>
        <v>46131</v>
      </c>
      <c r="L129" s="60" t="str">
        <f>VLOOKUP(A129,[1]Общий!$E:$AM,27,0)</f>
        <v>Россия</v>
      </c>
      <c r="M129" s="68" t="str">
        <f>VLOOKUP(A129,[1]Общий!$E:$AM,28,0)</f>
        <v>Свердловская область, г.Екатеринбург</v>
      </c>
    </row>
    <row r="130" spans="1:13" s="3" customFormat="1" ht="63.75" x14ac:dyDescent="0.2">
      <c r="A130" s="59">
        <v>38834</v>
      </c>
      <c r="B130" s="60" t="str">
        <f>VLOOKUP(A130,[1]Общий!$E:$AM,2,0)</f>
        <v>отозвано по решению водной комиссии</v>
      </c>
      <c r="C130" s="61" t="str">
        <f>VLOOKUP(A130,[1]Общий!$E:$AM,18,0)</f>
        <v>ПФО</v>
      </c>
      <c r="D130" s="62">
        <f>VLOOKUP(A130,[1]Общий!$E:$AM,19,0)</f>
        <v>44</v>
      </c>
      <c r="E130" s="63" t="str">
        <f>VLOOKUP(A130,[1]Общий!$E:$AM,20,0)</f>
        <v>Первенство России</v>
      </c>
      <c r="F130" s="64" t="str">
        <f>VLOOKUP(A130,[1]Общий!$E:$AM,21,0)</f>
        <v xml:space="preserve">Дистанция-водная-каяк;
дистанция-водная-байдарка;
дистанция-водная-катамаран 2;
дистанция-водная-катамаран 4;
дистанция-водная-командная гонка </v>
      </c>
      <c r="G130" s="65">
        <f>VLOOKUP(A130,[1]Общий!$E:$AM,22,0)</f>
        <v>0</v>
      </c>
      <c r="H130" s="65" t="str">
        <f>VLOOKUP(A130,[1]Общий!$E:$AM,23,0)</f>
        <v>Юниоры, юниорки</v>
      </c>
      <c r="I130" s="66" t="str">
        <f>VLOOKUP(A130,[1]Общий!$E:$AM,24,0)</f>
        <v>16-21 год</v>
      </c>
      <c r="J130" s="66">
        <f>VLOOKUP(A130,[1]Общий!$E:$AM,25,0)</f>
        <v>46132</v>
      </c>
      <c r="K130" s="67">
        <f>VLOOKUP(A130,[1]Общий!$E:$AM,26,0)</f>
        <v>46136</v>
      </c>
      <c r="L130" s="60" t="str">
        <f>VLOOKUP(A130,[1]Общий!$E:$AM,27,0)</f>
        <v>Россия</v>
      </c>
      <c r="M130" s="68" t="str">
        <f>VLOOKUP(A130,[1]Общий!$E:$AM,28,0)</f>
        <v>по назначению</v>
      </c>
    </row>
    <row r="131" spans="1:13" s="3" customFormat="1" ht="25.5" x14ac:dyDescent="0.2">
      <c r="A131" s="59">
        <v>38847</v>
      </c>
      <c r="B131" s="60" t="str">
        <f>VLOOKUP(A131,[1]Общий!$E:$AM,2,0)</f>
        <v>на согласовании Минспорта</v>
      </c>
      <c r="C131" s="61" t="str">
        <f>VLOOKUP(A131,[1]Общий!$E:$AM,18,0)</f>
        <v>ПФО</v>
      </c>
      <c r="D131" s="62">
        <f>VLOOKUP(A131,[1]Общий!$E:$AM,19,0)</f>
        <v>48</v>
      </c>
      <c r="E131" s="63" t="str">
        <f>VLOOKUP(A131,[1]Общий!$E:$AM,20,0)</f>
        <v>Всероссийские соревнования</v>
      </c>
      <c r="F131" s="64" t="str">
        <f>VLOOKUP(A131,[1]Общий!$E:$AM,21,0)</f>
        <v>Дистанция-на средствах передвижения</v>
      </c>
      <c r="G131" s="65" t="str">
        <f>VLOOKUP(A131,[1]Общий!$E:$AM,22,0)</f>
        <v>Вело</v>
      </c>
      <c r="H131" s="65" t="str">
        <f>VLOOKUP(A131,[1]Общий!$E:$AM,23,0)</f>
        <v>Мужчины, женщины</v>
      </c>
      <c r="I131" s="66" t="str">
        <f>VLOOKUP(A131,[1]Общий!$E:$AM,24,0)</f>
        <v>22 и старше</v>
      </c>
      <c r="J131" s="66">
        <f>VLOOKUP(A131,[1]Общий!$E:$AM,25,0)</f>
        <v>46135</v>
      </c>
      <c r="K131" s="67">
        <f>VLOOKUP(A131,[1]Общий!$E:$AM,26,0)</f>
        <v>46137</v>
      </c>
      <c r="L131" s="60" t="str">
        <f>VLOOKUP(A131,[1]Общий!$E:$AM,27,0)</f>
        <v>Россия</v>
      </c>
      <c r="M131" s="68" t="str">
        <f>VLOOKUP(A131,[1]Общий!$E:$AM,28,0)</f>
        <v>Оренбургская область, г.Оренбург</v>
      </c>
    </row>
    <row r="132" spans="1:13" s="3" customFormat="1" ht="38.25" x14ac:dyDescent="0.2">
      <c r="A132" s="59">
        <v>39286</v>
      </c>
      <c r="B132" s="60" t="str">
        <f>VLOOKUP(A132,[1]Общий!$E:$AM,2,0)</f>
        <v>на согласовании Минспорта</v>
      </c>
      <c r="C132" s="61" t="str">
        <f>VLOOKUP(A132,[1]Общий!$E:$AM,18,0)</f>
        <v>ПФО</v>
      </c>
      <c r="D132" s="62">
        <f>VLOOKUP(A132,[1]Общий!$E:$AM,19,0)</f>
        <v>49</v>
      </c>
      <c r="E132" s="63" t="str">
        <f>VLOOKUP(A132,[1]Общий!$E:$AM,20,0)</f>
        <v>Межрегиональные соревнования</v>
      </c>
      <c r="F132" s="64" t="str">
        <f>VLOOKUP(A132,[1]Общий!$E:$AM,21,0)</f>
        <v>Дистанция-на средствах передвижения;
дистанция-на средствах передвижения-группа</v>
      </c>
      <c r="G132" s="65" t="str">
        <f>VLOOKUP(A132,[1]Общий!$E:$AM,22,0)</f>
        <v>Вело</v>
      </c>
      <c r="H132" s="65" t="str">
        <f>VLOOKUP(A132,[1]Общий!$E:$AM,23,0)</f>
        <v>Юноши, девушки</v>
      </c>
      <c r="I132" s="66" t="str">
        <f>VLOOKUP(A132,[1]Общий!$E:$AM,24,0)</f>
        <v>14-15 лет</v>
      </c>
      <c r="J132" s="66">
        <f>VLOOKUP(A132,[1]Общий!$E:$AM,25,0)</f>
        <v>46135</v>
      </c>
      <c r="K132" s="67">
        <f>VLOOKUP(A132,[1]Общий!$E:$AM,26,0)</f>
        <v>46139</v>
      </c>
      <c r="L132" s="60" t="str">
        <f>VLOOKUP(A132,[1]Общий!$E:$AM,27,0)</f>
        <v>Россия</v>
      </c>
      <c r="M132" s="68" t="str">
        <f>VLOOKUP(A132,[1]Общий!$E:$AM,28,0)</f>
        <v>Оренбургская область, г.Оренбург</v>
      </c>
    </row>
    <row r="133" spans="1:13" s="3" customFormat="1" ht="38.25" x14ac:dyDescent="0.2">
      <c r="A133" s="59">
        <v>38826</v>
      </c>
      <c r="B133" s="60" t="str">
        <f>VLOOKUP(A133,[1]Общий!$E:$AM,2,0)</f>
        <v>на согласовании Минспорта</v>
      </c>
      <c r="C133" s="61" t="str">
        <f>VLOOKUP(A133,[1]Общий!$E:$AM,18,0)</f>
        <v>ПФО</v>
      </c>
      <c r="D133" s="62">
        <f>VLOOKUP(A133,[1]Общий!$E:$AM,19,0)</f>
        <v>50</v>
      </c>
      <c r="E133" s="63" t="str">
        <f>VLOOKUP(A133,[1]Общий!$E:$AM,20,0)</f>
        <v>Кубок России</v>
      </c>
      <c r="F133" s="64" t="str">
        <f>VLOOKUP(A133,[1]Общий!$E:$AM,21,0)</f>
        <v>Дистанция-на средствах передвижения-группа</v>
      </c>
      <c r="G133" s="65" t="str">
        <f>VLOOKUP(A133,[1]Общий!$E:$AM,22,0)</f>
        <v>Вело</v>
      </c>
      <c r="H133" s="65" t="str">
        <f>VLOOKUP(A133,[1]Общий!$E:$AM,23,0)</f>
        <v>Мужчины, женщины</v>
      </c>
      <c r="I133" s="66" t="str">
        <f>VLOOKUP(A133,[1]Общий!$E:$AM,24,0)</f>
        <v>22 и старше</v>
      </c>
      <c r="J133" s="66">
        <f>VLOOKUP(A133,[1]Общий!$E:$AM,25,0)</f>
        <v>46137</v>
      </c>
      <c r="K133" s="67">
        <f>VLOOKUP(A133,[1]Общий!$E:$AM,26,0)</f>
        <v>46139</v>
      </c>
      <c r="L133" s="60" t="str">
        <f>VLOOKUP(A133,[1]Общий!$E:$AM,27,0)</f>
        <v>Россия</v>
      </c>
      <c r="M133" s="68" t="str">
        <f>VLOOKUP(A133,[1]Общий!$E:$AM,28,0)</f>
        <v>по назначению
(Оренбургская область, г.Оренбург)</v>
      </c>
    </row>
    <row r="134" spans="1:13" s="3" customFormat="1" ht="38.25" x14ac:dyDescent="0.2">
      <c r="A134" s="59">
        <v>38835</v>
      </c>
      <c r="B134" s="60" t="str">
        <f>VLOOKUP(A134,[1]Общий!$E:$AM,2,0)</f>
        <v>в регионе</v>
      </c>
      <c r="C134" s="61" t="str">
        <f>VLOOKUP(A134,[1]Общий!$E:$AM,18,0)</f>
        <v>СКФО</v>
      </c>
      <c r="D134" s="62">
        <f>VLOOKUP(A134,[1]Общий!$E:$AM,19,0)</f>
        <v>60</v>
      </c>
      <c r="E134" s="63" t="str">
        <f>VLOOKUP(A134,[1]Общий!$E:$AM,20,0)</f>
        <v>Первенство России</v>
      </c>
      <c r="F134" s="64" t="str">
        <f>VLOOKUP(A134,[1]Общий!$E:$AM,21,0)</f>
        <v>Дистанция-горная-связка;
дистанция-горная-группа</v>
      </c>
      <c r="G134" s="65">
        <f>VLOOKUP(A134,[1]Общий!$E:$AM,22,0)</f>
        <v>0</v>
      </c>
      <c r="H134" s="65" t="str">
        <f>VLOOKUP(A134,[1]Общий!$E:$AM,23,0)</f>
        <v>Юниоры, юниорки</v>
      </c>
      <c r="I134" s="66" t="str">
        <f>VLOOKUP(A134,[1]Общий!$E:$AM,24,0)</f>
        <v>16-21 год</v>
      </c>
      <c r="J134" s="66">
        <f>VLOOKUP(A134,[1]Общий!$E:$AM,25,0)</f>
        <v>46155</v>
      </c>
      <c r="K134" s="67">
        <f>VLOOKUP(A134,[1]Общий!$E:$AM,26,0)</f>
        <v>46157</v>
      </c>
      <c r="L134" s="60" t="str">
        <f>VLOOKUP(A134,[1]Общий!$E:$AM,27,0)</f>
        <v>Россия</v>
      </c>
      <c r="M134" s="68" t="str">
        <f>VLOOKUP(A134,[1]Общий!$E:$AM,28,0)</f>
        <v>по назначению
(Кабардино-Балкарская Республика, с.Эльбрус)</v>
      </c>
    </row>
    <row r="135" spans="1:13" s="3" customFormat="1" ht="38.25" x14ac:dyDescent="0.2">
      <c r="A135" s="59">
        <v>38796</v>
      </c>
      <c r="B135" s="60" t="str">
        <f>VLOOKUP(A135,[1]Общий!$E:$AM,2,0)</f>
        <v>в регионе</v>
      </c>
      <c r="C135" s="61" t="str">
        <f>VLOOKUP(A135,[1]Общий!$E:$AM,18,0)</f>
        <v>СКФО</v>
      </c>
      <c r="D135" s="62">
        <f>VLOOKUP(A135,[1]Общий!$E:$AM,19,0)</f>
        <v>67</v>
      </c>
      <c r="E135" s="63" t="str">
        <f>VLOOKUP(A135,[1]Общий!$E:$AM,20,0)</f>
        <v>Чемпионат России</v>
      </c>
      <c r="F135" s="64" t="str">
        <f>VLOOKUP(A135,[1]Общий!$E:$AM,21,0)</f>
        <v>Дистанция-горная-связка;
дистанция-горная-группа</v>
      </c>
      <c r="G135" s="65">
        <f>VLOOKUP(A135,[1]Общий!$E:$AM,22,0)</f>
        <v>0</v>
      </c>
      <c r="H135" s="65" t="str">
        <f>VLOOKUP(A135,[1]Общий!$E:$AM,23,0)</f>
        <v>Мужчины, женщины</v>
      </c>
      <c r="I135" s="66" t="str">
        <f>VLOOKUP(A135,[1]Общий!$E:$AM,24,0)</f>
        <v>22 и старше</v>
      </c>
      <c r="J135" s="66">
        <f>VLOOKUP(A135,[1]Общий!$E:$AM,25,0)</f>
        <v>46157</v>
      </c>
      <c r="K135" s="67">
        <f>VLOOKUP(A135,[1]Общий!$E:$AM,26,0)</f>
        <v>46160</v>
      </c>
      <c r="L135" s="60" t="str">
        <f>VLOOKUP(A135,[1]Общий!$E:$AM,27,0)</f>
        <v>Россия</v>
      </c>
      <c r="M135" s="68" t="str">
        <f>VLOOKUP(A135,[1]Общий!$E:$AM,28,0)</f>
        <v>по назначению
(Кабардино-Балкарская Республика, с.Эльбрус)</v>
      </c>
    </row>
    <row r="136" spans="1:13" s="3" customFormat="1" ht="63.75" x14ac:dyDescent="0.2">
      <c r="A136" s="59">
        <v>38799</v>
      </c>
      <c r="B136" s="60" t="str">
        <f>VLOOKUP(A136,[1]Общий!$E:$AM,2,0)</f>
        <v>в регионе</v>
      </c>
      <c r="C136" s="61" t="str">
        <f>VLOOKUP(A136,[1]Общий!$E:$AM,18,0)</f>
        <v>СКФО</v>
      </c>
      <c r="D136" s="62">
        <f>VLOOKUP(A136,[1]Общий!$E:$AM,19,0)</f>
        <v>78</v>
      </c>
      <c r="E136" s="63" t="str">
        <f>VLOOKUP(A136,[1]Общий!$E:$AM,20,0)</f>
        <v>Чемпионат России</v>
      </c>
      <c r="F136" s="64" t="str">
        <f>VLOOKUP(A136,[1]Общий!$E:$AM,21,0)</f>
        <v xml:space="preserve">Дистанция-водная-каяк;
дистанция-водная-байдарка;
дистанция-водная-катамаран 2;
дистанция-водная-катамаран 4;
дистанция-водная-командная гонка </v>
      </c>
      <c r="G136" s="65">
        <f>VLOOKUP(A136,[1]Общий!$E:$AM,22,0)</f>
        <v>0</v>
      </c>
      <c r="H136" s="65" t="str">
        <f>VLOOKUP(A136,[1]Общий!$E:$AM,23,0)</f>
        <v>Мужчины, женщины</v>
      </c>
      <c r="I136" s="66" t="str">
        <f>VLOOKUP(A136,[1]Общий!$E:$AM,24,0)</f>
        <v>22 и старше</v>
      </c>
      <c r="J136" s="66">
        <f>VLOOKUP(A136,[1]Общий!$E:$AM,25,0)</f>
        <v>46288</v>
      </c>
      <c r="K136" s="67">
        <f>VLOOKUP(A136,[1]Общий!$E:$AM,26,0)</f>
        <v>46293</v>
      </c>
      <c r="L136" s="60" t="str">
        <f>VLOOKUP(A136,[1]Общий!$E:$AM,27,0)</f>
        <v>Россия</v>
      </c>
      <c r="M136" s="68" t="str">
        <f>VLOOKUP(A136,[1]Общий!$E:$AM,28,0)</f>
        <v>по назначению
(Республика Дагестан, с.Гергебиль)</v>
      </c>
    </row>
    <row r="137" spans="1:13" ht="25.5" x14ac:dyDescent="0.2">
      <c r="A137" s="59">
        <v>38963</v>
      </c>
      <c r="B137" s="60" t="str">
        <f>VLOOKUP(A137,[1]Общий!$E:$AM,2,0)</f>
        <v>в регионе</v>
      </c>
      <c r="C137" s="61" t="str">
        <f>VLOOKUP(A137,[1]Общий!$E:$AM,18,0)</f>
        <v>СЗФО</v>
      </c>
      <c r="D137" s="62">
        <f>VLOOKUP(A137,[1]Общий!$E:$AM,19,0)</f>
        <v>87</v>
      </c>
      <c r="E137" s="63" t="str">
        <f>VLOOKUP(A137,[1]Общий!$E:$AM,20,0)</f>
        <v>Чемпионат Северо-Западного федерального округа</v>
      </c>
      <c r="F137" s="64" t="str">
        <f>VLOOKUP(A137,[1]Общий!$E:$AM,21,0)</f>
        <v>Северная ходьба</v>
      </c>
      <c r="G137" s="65">
        <f>VLOOKUP(A137,[1]Общий!$E:$AM,22,0)</f>
        <v>0</v>
      </c>
      <c r="H137" s="65" t="str">
        <f>VLOOKUP(A137,[1]Общий!$E:$AM,23,0)</f>
        <v>Мужчины, женщины</v>
      </c>
      <c r="I137" s="66" t="str">
        <f>VLOOKUP(A137,[1]Общий!$E:$AM,24,0)</f>
        <v>18 и старше</v>
      </c>
      <c r="J137" s="66">
        <f>VLOOKUP(A137,[1]Общий!$E:$AM,25,0)</f>
        <v>46220</v>
      </c>
      <c r="K137" s="67">
        <f>VLOOKUP(A137,[1]Общий!$E:$AM,26,0)</f>
        <v>46222</v>
      </c>
      <c r="L137" s="60" t="str">
        <f>VLOOKUP(A137,[1]Общий!$E:$AM,27,0)</f>
        <v>Россия</v>
      </c>
      <c r="M137" s="68" t="str">
        <f>VLOOKUP(A137,[1]Общий!$E:$AM,28,0)</f>
        <v>г.Санкт-Петербург</v>
      </c>
    </row>
    <row r="138" spans="1:13" s="3" customFormat="1" ht="25.5" x14ac:dyDescent="0.2">
      <c r="A138" s="59">
        <v>38863</v>
      </c>
      <c r="B138" s="60" t="str">
        <f>VLOOKUP(A138,[1]Общий!$E:$AM,2,0)</f>
        <v>в регионе</v>
      </c>
      <c r="C138" s="61" t="str">
        <f>VLOOKUP(A138,[1]Общий!$E:$AM,18,0)</f>
        <v>СЗФО</v>
      </c>
      <c r="D138" s="62">
        <f>VLOOKUP(A138,[1]Общий!$E:$AM,19,0)</f>
        <v>129</v>
      </c>
      <c r="E138" s="63" t="str">
        <f>VLOOKUP(A138,[1]Общий!$E:$AM,20,0)</f>
        <v>Всероссийские соревнования</v>
      </c>
      <c r="F138" s="64" t="str">
        <f>VLOOKUP(A138,[1]Общий!$E:$AM,21,0)</f>
        <v>Дистанция-горная-связка</v>
      </c>
      <c r="G138" s="65">
        <f>VLOOKUP(A138,[1]Общий!$E:$AM,22,0)</f>
        <v>0</v>
      </c>
      <c r="H138" s="65" t="str">
        <f>VLOOKUP(A138,[1]Общий!$E:$AM,23,0)</f>
        <v>Мужчины, женщины</v>
      </c>
      <c r="I138" s="66" t="str">
        <f>VLOOKUP(A138,[1]Общий!$E:$AM,24,0)</f>
        <v>22 и старше</v>
      </c>
      <c r="J138" s="66">
        <f>VLOOKUP(A138,[1]Общий!$E:$AM,25,0)</f>
        <v>46361</v>
      </c>
      <c r="K138" s="67">
        <f>VLOOKUP(A138,[1]Общий!$E:$AM,26,0)</f>
        <v>46364</v>
      </c>
      <c r="L138" s="60" t="str">
        <f>VLOOKUP(A138,[1]Общий!$E:$AM,27,0)</f>
        <v>Россия</v>
      </c>
      <c r="M138" s="68" t="str">
        <f>VLOOKUP(A138,[1]Общий!$E:$AM,28,0)</f>
        <v>г.Санкт-Петербург</v>
      </c>
    </row>
  </sheetData>
  <sheetProtection selectLockedCells="1" selectUnlockedCells="1"/>
  <autoFilter ref="A5:M123">
    <sortState ref="A12:BM179">
      <sortCondition ref="J11:J158"/>
    </sortState>
  </autoFilter>
  <sortState ref="C168:U186">
    <sortCondition ref="J168:J186"/>
  </sortState>
  <mergeCells count="4">
    <mergeCell ref="C1:M1"/>
    <mergeCell ref="C2:M2"/>
    <mergeCell ref="C3:M3"/>
    <mergeCell ref="I4:L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rstPageNumber="0" fitToHeight="0" orientation="landscape" r:id="rId1"/>
  <headerFooter differentFirst="1"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Общий</vt:lpstr>
      <vt:lpstr>Общий!Print_Titles</vt:lpstr>
      <vt:lpstr>Общий!Заголовки_для_печати</vt:lpstr>
      <vt:lpstr>Общий!Область_печати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Asus_32_</dc:creator>
  <cp:lastModifiedBy>Чесноков Михаил Александрович</cp:lastModifiedBy>
  <cp:revision>1</cp:revision>
  <cp:lastPrinted>2025-11-26T14:30:49Z</cp:lastPrinted>
  <dcterms:created xsi:type="dcterms:W3CDTF">2017-08-03T01:59:45Z</dcterms:created>
  <dcterms:modified xsi:type="dcterms:W3CDTF">2025-11-26T14:36:26Z</dcterms:modified>
</cp:coreProperties>
</file>